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filterPrivacy="1" codeName="ThisWorkbook"/>
  <xr:revisionPtr revIDLastSave="0" documentId="13_ncr:1_{54B8B181-8421-4B7A-BDF5-52BEE9D1DDB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TDP" sheetId="1" r:id="rId1"/>
    <sheet name="obliczenia" sheetId="2" state="hidden" r:id="rId2"/>
  </sheets>
  <definedNames>
    <definedName name="Data_rozpoczęcia">obliczenia!$D$28</definedName>
    <definedName name="Kalkulator_siatkowy">IFERROR(obliczenia!$A1/SUMPRODUCT( (Działania[ID]=obliczenia!$C1)*(Działania[ROZPOCZĘCIE]&lt;=obliczenia!A$31)*((Działania[ZAKOŃCZENIE]&gt;=obliczenia!A$31)+(LEN(Działania[ZAKOŃCZENIE])=0)*(Działania[ROZPOCZĘCIE]=obliczenia!A$31)) ),NA())</definedName>
    <definedName name="Ograniczenia_dnia">Okno_Data_rozpoczęcia+ROW(TDP!$1:$8)-1</definedName>
    <definedName name="Okno_Data_rozpoczęcia">obliczenia!$D$25</definedName>
    <definedName name="Okno_Dni">obliczenia!$D$29</definedName>
    <definedName name="Okno_Przesunięcie">obliczenia!$D$26</definedName>
    <definedName name="Region_tytułu_wiersza1..D3">TDP!$C$4</definedName>
    <definedName name="Tytuł1">Działania[[#Headers],[DZIAŁANIE]]</definedName>
    <definedName name="_xlnm.Print_Titles" localSheetId="0">TDP!$5:$5</definedName>
  </definedNames>
  <calcPr calcId="181029"/>
</workbook>
</file>

<file path=xl/calcChain.xml><?xml version="1.0" encoding="utf-8"?>
<calcChain xmlns="http://schemas.openxmlformats.org/spreadsheetml/2006/main">
  <c r="D5" i="2" l="1"/>
  <c r="B23" i="1" s="1"/>
  <c r="B43" i="1" l="1"/>
  <c r="B22" i="1"/>
  <c r="B50" i="1"/>
  <c r="B67" i="1"/>
  <c r="B74" i="1"/>
  <c r="B75" i="1"/>
  <c r="B63" i="1"/>
  <c r="B69" i="1"/>
  <c r="B77" i="1"/>
  <c r="B79" i="1"/>
  <c r="B76" i="1"/>
  <c r="B64" i="1"/>
  <c r="B70" i="1"/>
  <c r="B78" i="1"/>
  <c r="B62" i="1"/>
  <c r="B65" i="1"/>
  <c r="B71" i="1"/>
  <c r="B72" i="1"/>
  <c r="B80" i="1"/>
  <c r="B66" i="1"/>
  <c r="B73" i="1"/>
  <c r="B81" i="1"/>
  <c r="B68" i="1"/>
  <c r="B18" i="1"/>
  <c r="B31" i="1"/>
  <c r="B36" i="1"/>
  <c r="B48" i="1"/>
  <c r="B53" i="1"/>
  <c r="B27" i="1"/>
  <c r="B49" i="1"/>
  <c r="B55" i="1"/>
  <c r="B61" i="1"/>
  <c r="B19" i="1"/>
  <c r="B26" i="1"/>
  <c r="B37" i="1"/>
  <c r="B42" i="1"/>
  <c r="B54" i="1"/>
  <c r="B59" i="1"/>
  <c r="B20" i="1"/>
  <c r="B32" i="1"/>
  <c r="B44" i="1"/>
  <c r="B21" i="1"/>
  <c r="B39" i="1"/>
  <c r="B34" i="1"/>
  <c r="B46" i="1"/>
  <c r="B51" i="1"/>
  <c r="B57" i="1"/>
  <c r="B41" i="1"/>
  <c r="B33" i="1"/>
  <c r="B56" i="1"/>
  <c r="B24" i="1"/>
  <c r="B29" i="1"/>
  <c r="B35" i="1"/>
  <c r="B40" i="1"/>
  <c r="B52" i="1"/>
  <c r="B58" i="1"/>
  <c r="B25" i="1"/>
  <c r="B30" i="1"/>
  <c r="B47" i="1"/>
  <c r="B38" i="1"/>
  <c r="B60" i="1"/>
  <c r="B28" i="1"/>
  <c r="B45" i="1"/>
  <c r="B6" i="1"/>
  <c r="B10" i="1"/>
  <c r="B14" i="1"/>
  <c r="B7" i="1"/>
  <c r="B11" i="1"/>
  <c r="B15" i="1"/>
  <c r="B9" i="1"/>
  <c r="B13" i="1"/>
  <c r="B8" i="1"/>
  <c r="B12" i="1"/>
  <c r="B16" i="1"/>
  <c r="B17" i="1"/>
  <c r="D3" i="2" l="1"/>
  <c r="F71" i="2"/>
  <c r="G71" i="2" s="1"/>
  <c r="H71" i="2" s="1"/>
  <c r="I71" i="2" s="1"/>
  <c r="J71" i="2" s="1"/>
  <c r="K71" i="2" s="1"/>
  <c r="L71" i="2" s="1"/>
  <c r="M71" i="2" s="1"/>
  <c r="N71" i="2" s="1"/>
  <c r="O71" i="2" s="1"/>
  <c r="P71" i="2" s="1"/>
  <c r="Q71" i="2" s="1"/>
  <c r="R71" i="2" s="1"/>
  <c r="S71" i="2" s="1"/>
  <c r="T71" i="2" s="1"/>
  <c r="U71" i="2" s="1"/>
  <c r="V71" i="2" s="1"/>
  <c r="W71" i="2" s="1"/>
  <c r="X71" i="2" s="1"/>
  <c r="Y71" i="2" s="1"/>
  <c r="Z71" i="2" s="1"/>
  <c r="AA71" i="2" s="1"/>
  <c r="AB71" i="2" s="1"/>
  <c r="AC71" i="2" s="1"/>
  <c r="AD71" i="2" s="1"/>
  <c r="AE71" i="2" s="1"/>
  <c r="AF71" i="2" s="1"/>
  <c r="AG71" i="2" s="1"/>
  <c r="AH71" i="2" s="1"/>
  <c r="F69" i="2"/>
  <c r="G69" i="2" s="1"/>
  <c r="H69" i="2" s="1"/>
  <c r="I69" i="2" s="1"/>
  <c r="J69" i="2" s="1"/>
  <c r="K69" i="2" s="1"/>
  <c r="L69" i="2" s="1"/>
  <c r="M69" i="2" s="1"/>
  <c r="N69" i="2" s="1"/>
  <c r="O69" i="2" s="1"/>
  <c r="P69" i="2" s="1"/>
  <c r="Q69" i="2" s="1"/>
  <c r="R69" i="2" s="1"/>
  <c r="S69" i="2" s="1"/>
  <c r="T69" i="2" s="1"/>
  <c r="U69" i="2" s="1"/>
  <c r="V69" i="2" s="1"/>
  <c r="W69" i="2" s="1"/>
  <c r="X69" i="2" s="1"/>
  <c r="Y69" i="2" s="1"/>
  <c r="Z69" i="2" s="1"/>
  <c r="AA69" i="2" s="1"/>
  <c r="AB69" i="2" s="1"/>
  <c r="AC69" i="2" s="1"/>
  <c r="AD69" i="2" s="1"/>
  <c r="AE69" i="2" s="1"/>
  <c r="AF69" i="2" s="1"/>
  <c r="AG69" i="2" s="1"/>
  <c r="AH69" i="2" s="1"/>
  <c r="A33" i="2" l="1"/>
  <c r="A34" i="2" s="1"/>
  <c r="A35" i="2" s="1"/>
  <c r="A36" i="2" s="1"/>
  <c r="A37" i="2" s="1"/>
  <c r="A38" i="2" s="1"/>
  <c r="A39" i="2" s="1"/>
  <c r="A40" i="2" s="1"/>
  <c r="D28" i="2"/>
  <c r="D25" i="2" s="1"/>
  <c r="E14" i="2"/>
  <c r="E13" i="2"/>
  <c r="E12" i="2"/>
  <c r="E11" i="2"/>
  <c r="E10" i="2"/>
  <c r="E9" i="2"/>
  <c r="E8" i="2"/>
  <c r="E7" i="2"/>
  <c r="E6" i="2"/>
  <c r="E31" i="2" l="1"/>
  <c r="F31" i="2" s="1"/>
  <c r="G31" i="2" s="1"/>
  <c r="H31" i="2" s="1"/>
  <c r="I31" i="2" s="1"/>
  <c r="J31" i="2" s="1"/>
  <c r="K31" i="2" s="1"/>
  <c r="L31" i="2" s="1"/>
  <c r="M31" i="2" s="1"/>
  <c r="N31" i="2" s="1"/>
  <c r="O31" i="2" s="1"/>
  <c r="P31" i="2" s="1"/>
  <c r="Q31" i="2" s="1"/>
  <c r="R31" i="2" s="1"/>
  <c r="S31" i="2" s="1"/>
  <c r="T31" i="2" s="1"/>
  <c r="U31" i="2" s="1"/>
  <c r="V31" i="2" s="1"/>
  <c r="W31" i="2" s="1"/>
  <c r="X31" i="2" s="1"/>
  <c r="Y31" i="2" s="1"/>
  <c r="Z31" i="2" s="1"/>
  <c r="AA31" i="2" s="1"/>
  <c r="AB31" i="2" s="1"/>
  <c r="AC31" i="2" s="1"/>
  <c r="AD31" i="2" s="1"/>
  <c r="AE31" i="2" s="1"/>
  <c r="AF31" i="2" s="1"/>
  <c r="AG31" i="2" s="1"/>
  <c r="AH31" i="2" s="1"/>
  <c r="AH55" i="2" s="1"/>
  <c r="AH72" i="2" l="1"/>
  <c r="AH70" i="2"/>
  <c r="AH56" i="2"/>
  <c r="J55" i="2"/>
  <c r="P43" i="2"/>
  <c r="U55" i="2"/>
  <c r="U70" i="2" s="1"/>
  <c r="I55" i="2"/>
  <c r="I43" i="2"/>
  <c r="AB55" i="2"/>
  <c r="P55" i="2"/>
  <c r="P70" i="2" s="1"/>
  <c r="G55" i="2"/>
  <c r="G70" i="2" s="1"/>
  <c r="M55" i="2"/>
  <c r="M70" i="2" s="1"/>
  <c r="J43" i="2"/>
  <c r="N43" i="2"/>
  <c r="U43" i="2"/>
  <c r="AF55" i="2"/>
  <c r="AF70" i="2" s="1"/>
  <c r="AF43" i="2"/>
  <c r="Z43" i="2"/>
  <c r="T43" i="2"/>
  <c r="AG43" i="2"/>
  <c r="Y43" i="2"/>
  <c r="Z55" i="2"/>
  <c r="AB43" i="2"/>
  <c r="AA43" i="2"/>
  <c r="S43" i="2"/>
  <c r="T55" i="2"/>
  <c r="M43" i="2"/>
  <c r="V43" i="2"/>
  <c r="O43" i="2"/>
  <c r="G43" i="2"/>
  <c r="H55" i="2"/>
  <c r="H70" i="2" s="1"/>
  <c r="L55" i="2"/>
  <c r="AD55" i="2"/>
  <c r="X55" i="2"/>
  <c r="R55" i="2"/>
  <c r="R70" i="2" s="1"/>
  <c r="V55" i="2"/>
  <c r="V70" i="2" s="1"/>
  <c r="Y55" i="2"/>
  <c r="O55" i="2"/>
  <c r="N55" i="2"/>
  <c r="N70" i="2" s="1"/>
  <c r="H43" i="2"/>
  <c r="F55" i="2"/>
  <c r="S55" i="2"/>
  <c r="X43" i="2"/>
  <c r="AD43" i="2"/>
  <c r="R43" i="2"/>
  <c r="AG55" i="2"/>
  <c r="AG70" i="2" s="1"/>
  <c r="L43" i="2"/>
  <c r="AA55" i="2"/>
  <c r="F43" i="2"/>
  <c r="K43" i="2"/>
  <c r="AE55" i="2"/>
  <c r="AC43" i="2"/>
  <c r="W43" i="2"/>
  <c r="E43" i="2"/>
  <c r="AH43" i="2"/>
  <c r="Q55" i="2"/>
  <c r="AE43" i="2"/>
  <c r="K55" i="2"/>
  <c r="E55" i="2"/>
  <c r="Q43" i="2"/>
  <c r="W55" i="2"/>
  <c r="W70" i="2" s="1"/>
  <c r="AC55" i="2"/>
  <c r="AC70" i="2" s="1"/>
  <c r="AI31" i="2"/>
  <c r="P56" i="2" l="1"/>
  <c r="AA72" i="2"/>
  <c r="AA70" i="2"/>
  <c r="E72" i="2"/>
  <c r="E70" i="2"/>
  <c r="F72" i="2"/>
  <c r="F70" i="2"/>
  <c r="J56" i="2"/>
  <c r="J70" i="2"/>
  <c r="AE72" i="2"/>
  <c r="AE70" i="2"/>
  <c r="AD72" i="2"/>
  <c r="AD70" i="2"/>
  <c r="AB72" i="2"/>
  <c r="AB70" i="2"/>
  <c r="X72" i="2"/>
  <c r="X70" i="2"/>
  <c r="Z72" i="2"/>
  <c r="Z70" i="2"/>
  <c r="Q72" i="2"/>
  <c r="Q70" i="2"/>
  <c r="O72" i="2"/>
  <c r="O70" i="2"/>
  <c r="L72" i="2"/>
  <c r="L70" i="2"/>
  <c r="T72" i="2"/>
  <c r="T70" i="2"/>
  <c r="S72" i="2"/>
  <c r="S70" i="2"/>
  <c r="K72" i="2"/>
  <c r="K70" i="2"/>
  <c r="Y72" i="2"/>
  <c r="Y70" i="2"/>
  <c r="I72" i="2"/>
  <c r="I70" i="2"/>
  <c r="H72" i="2"/>
  <c r="V72" i="2"/>
  <c r="M72" i="2"/>
  <c r="U72" i="2"/>
  <c r="R56" i="2"/>
  <c r="R72" i="2"/>
  <c r="G72" i="2"/>
  <c r="AF72" i="2"/>
  <c r="P72" i="2"/>
  <c r="J72" i="2"/>
  <c r="W72" i="2"/>
  <c r="AG72" i="2"/>
  <c r="N72" i="2"/>
  <c r="AC72" i="2"/>
  <c r="AF56" i="2"/>
  <c r="G56" i="2"/>
  <c r="M56" i="2"/>
  <c r="U56" i="2"/>
  <c r="Y56" i="2"/>
  <c r="I56" i="2"/>
  <c r="AA56" i="2"/>
  <c r="E56" i="2"/>
  <c r="Z56" i="2"/>
  <c r="AE56" i="2"/>
  <c r="AD56" i="2"/>
  <c r="AB56" i="2"/>
  <c r="Q56" i="2"/>
  <c r="O56" i="2"/>
  <c r="F56" i="2"/>
  <c r="T56" i="2"/>
  <c r="H56" i="2"/>
  <c r="L56" i="2"/>
  <c r="AG56" i="2"/>
  <c r="X56" i="2"/>
  <c r="N56" i="2"/>
  <c r="S56" i="2"/>
  <c r="V56" i="2"/>
  <c r="K56" i="2"/>
  <c r="AC56" i="2"/>
  <c r="W56" i="2"/>
  <c r="D58" i="2"/>
  <c r="D59" i="2" s="1"/>
  <c r="D61" i="2" l="1"/>
  <c r="D62" i="2" s="1"/>
  <c r="D65" i="2"/>
  <c r="Q65" i="2" s="1"/>
  <c r="AH58" i="2"/>
  <c r="AH59" i="2" s="1"/>
  <c r="AB58" i="2"/>
  <c r="AB59" i="2" s="1"/>
  <c r="V58" i="2"/>
  <c r="V59" i="2" s="1"/>
  <c r="P58" i="2"/>
  <c r="P59" i="2" s="1"/>
  <c r="J58" i="2"/>
  <c r="J59" i="2" s="1"/>
  <c r="M58" i="2"/>
  <c r="M59" i="2" s="1"/>
  <c r="R58" i="2"/>
  <c r="R59" i="2" s="1"/>
  <c r="AG58" i="2"/>
  <c r="AG59" i="2" s="1"/>
  <c r="AA58" i="2"/>
  <c r="AA59" i="2" s="1"/>
  <c r="U58" i="2"/>
  <c r="U59" i="2" s="1"/>
  <c r="O58" i="2"/>
  <c r="O59" i="2" s="1"/>
  <c r="I58" i="2"/>
  <c r="I59" i="2" s="1"/>
  <c r="X58" i="2"/>
  <c r="X59" i="2" s="1"/>
  <c r="AF58" i="2"/>
  <c r="AF59" i="2" s="1"/>
  <c r="Z58" i="2"/>
  <c r="Z59" i="2" s="1"/>
  <c r="T58" i="2"/>
  <c r="T59" i="2" s="1"/>
  <c r="N58" i="2"/>
  <c r="N59" i="2" s="1"/>
  <c r="H58" i="2"/>
  <c r="H59" i="2" s="1"/>
  <c r="G58" i="2"/>
  <c r="G59" i="2" s="1"/>
  <c r="L58" i="2"/>
  <c r="L59" i="2" s="1"/>
  <c r="AE58" i="2"/>
  <c r="AE59" i="2" s="1"/>
  <c r="Y58" i="2"/>
  <c r="Y59" i="2" s="1"/>
  <c r="S58" i="2"/>
  <c r="S59" i="2" s="1"/>
  <c r="AD58" i="2"/>
  <c r="AD59" i="2" s="1"/>
  <c r="AC58" i="2"/>
  <c r="AC59" i="2" s="1"/>
  <c r="W58" i="2"/>
  <c r="W59" i="2" s="1"/>
  <c r="Q58" i="2"/>
  <c r="Q59" i="2" s="1"/>
  <c r="K58" i="2"/>
  <c r="K59" i="2" s="1"/>
  <c r="E58" i="2"/>
  <c r="E59" i="2" s="1"/>
  <c r="F58" i="2"/>
  <c r="F59" i="2" s="1"/>
  <c r="AA65" i="2" l="1"/>
  <c r="R65" i="2"/>
  <c r="AE65" i="2"/>
  <c r="AF65" i="2"/>
  <c r="U65" i="2"/>
  <c r="T65" i="2"/>
  <c r="Z65" i="2"/>
  <c r="K65" i="2"/>
  <c r="N65" i="2"/>
  <c r="I65" i="2"/>
  <c r="E65" i="2"/>
  <c r="Y65" i="2"/>
  <c r="J65" i="2"/>
  <c r="P65" i="2"/>
  <c r="AH65" i="2"/>
  <c r="F65" i="2"/>
  <c r="AG65" i="2"/>
  <c r="AC65" i="2"/>
  <c r="G65" i="2"/>
  <c r="D66" i="2"/>
  <c r="P66" i="2" s="1"/>
  <c r="H65" i="2"/>
  <c r="W65" i="2"/>
  <c r="L65" i="2"/>
  <c r="M65" i="2"/>
  <c r="AD65" i="2"/>
  <c r="AB65" i="2"/>
  <c r="V65" i="2"/>
  <c r="O65" i="2"/>
  <c r="S65" i="2"/>
  <c r="X65" i="2"/>
  <c r="AH61" i="2"/>
  <c r="AH62" i="2" s="1"/>
  <c r="P61" i="2"/>
  <c r="P62" i="2" s="1"/>
  <c r="U61" i="2"/>
  <c r="U62" i="2" s="1"/>
  <c r="AG61" i="2"/>
  <c r="AG62" i="2" s="1"/>
  <c r="AF61" i="2"/>
  <c r="AF62" i="2" s="1"/>
  <c r="Z61" i="2"/>
  <c r="Z62" i="2" s="1"/>
  <c r="T61" i="2"/>
  <c r="T62" i="2" s="1"/>
  <c r="N61" i="2"/>
  <c r="N62" i="2" s="1"/>
  <c r="H61" i="2"/>
  <c r="H62" i="2" s="1"/>
  <c r="V61" i="2"/>
  <c r="V62" i="2" s="1"/>
  <c r="I61" i="2"/>
  <c r="I62" i="2" s="1"/>
  <c r="AE61" i="2"/>
  <c r="AE62" i="2" s="1"/>
  <c r="Y61" i="2"/>
  <c r="Y62" i="2" s="1"/>
  <c r="S61" i="2"/>
  <c r="S62" i="2" s="1"/>
  <c r="M61" i="2"/>
  <c r="M62" i="2" s="1"/>
  <c r="G61" i="2"/>
  <c r="G62" i="2" s="1"/>
  <c r="AD61" i="2"/>
  <c r="AD62" i="2" s="1"/>
  <c r="X61" i="2"/>
  <c r="X62" i="2" s="1"/>
  <c r="R61" i="2"/>
  <c r="R62" i="2" s="1"/>
  <c r="L61" i="2"/>
  <c r="L62" i="2" s="1"/>
  <c r="F61" i="2"/>
  <c r="F62" i="2" s="1"/>
  <c r="AC61" i="2"/>
  <c r="AC62" i="2" s="1"/>
  <c r="W61" i="2"/>
  <c r="W62" i="2" s="1"/>
  <c r="K61" i="2"/>
  <c r="K62" i="2" s="1"/>
  <c r="E61" i="2"/>
  <c r="E62" i="2" s="1"/>
  <c r="AB61" i="2"/>
  <c r="AB62" i="2" s="1"/>
  <c r="J61" i="2"/>
  <c r="J62" i="2" s="1"/>
  <c r="AA61" i="2"/>
  <c r="AA62" i="2" s="1"/>
  <c r="O61" i="2"/>
  <c r="O62" i="2" s="1"/>
  <c r="Q61" i="2"/>
  <c r="Q62" i="2" s="1"/>
  <c r="AH66" i="2" l="1"/>
  <c r="H66" i="2"/>
  <c r="U66" i="2"/>
  <c r="F66" i="2"/>
  <c r="Z66" i="2"/>
  <c r="AE66" i="2"/>
  <c r="AF66" i="2"/>
  <c r="R66" i="2"/>
  <c r="Y66" i="2"/>
  <c r="AC66" i="2"/>
  <c r="W66" i="2"/>
  <c r="O66" i="2"/>
  <c r="AB66" i="2"/>
  <c r="V66" i="2"/>
  <c r="AD66" i="2"/>
  <c r="X66" i="2"/>
  <c r="AA66" i="2"/>
  <c r="Q66" i="2"/>
  <c r="I66" i="2"/>
  <c r="S66" i="2"/>
  <c r="K66" i="2"/>
  <c r="T66" i="2"/>
  <c r="M66" i="2"/>
  <c r="E66" i="2"/>
  <c r="N66" i="2"/>
  <c r="G66" i="2"/>
  <c r="J66" i="2"/>
  <c r="L66" i="2"/>
  <c r="AG66" i="2"/>
  <c r="E15" i="2" l="1" a="1"/>
  <c r="E15" i="2" s="1"/>
  <c r="E16" i="2" s="1" a="1"/>
  <c r="E16" i="2" s="1"/>
  <c r="E17" i="2" s="1" a="1"/>
  <c r="E17" i="2" s="1"/>
  <c r="E18" i="2" s="1" a="1"/>
  <c r="E18" i="2" s="1"/>
  <c r="E19" i="2" s="1" a="1"/>
  <c r="E19" i="2" s="1"/>
  <c r="E20" i="2" s="1" a="1"/>
  <c r="E20" i="2" s="1"/>
  <c r="E21" i="2" l="1" a="1"/>
  <c r="E21" i="2" s="1"/>
  <c r="E22" i="2" s="1" a="1"/>
  <c r="E22" i="2" s="1"/>
  <c r="E23" i="2" s="1" a="1"/>
  <c r="E23" i="2" s="1"/>
  <c r="D9" i="2" l="1"/>
  <c r="D11" i="2" s="1"/>
  <c r="F21" i="2" l="1"/>
  <c r="C38" i="2" s="1"/>
  <c r="F20" i="2"/>
  <c r="C37" i="2" s="1"/>
  <c r="F19" i="2"/>
  <c r="C36" i="2" s="1"/>
  <c r="F23" i="2"/>
  <c r="C40" i="2" s="1"/>
  <c r="F17" i="2"/>
  <c r="C34" i="2" s="1"/>
  <c r="F16" i="2"/>
  <c r="C33" i="2" s="1"/>
  <c r="F15" i="2"/>
  <c r="C32" i="2" s="1"/>
  <c r="F18" i="2"/>
  <c r="C35" i="2" s="1"/>
  <c r="F22" i="2"/>
  <c r="C39" i="2" s="1"/>
  <c r="AA32" i="2" l="1"/>
  <c r="G32" i="2"/>
  <c r="AE32" i="2"/>
  <c r="AC32" i="2"/>
  <c r="Z32" i="2"/>
  <c r="M32" i="2"/>
  <c r="F32" i="2"/>
  <c r="V32" i="2"/>
  <c r="AB32" i="2"/>
  <c r="AA44" i="2" s="1"/>
  <c r="P32" i="2"/>
  <c r="J32" i="2"/>
  <c r="I32" i="2"/>
  <c r="T32" i="2"/>
  <c r="H32" i="2"/>
  <c r="O32" i="2"/>
  <c r="K32" i="2"/>
  <c r="R32" i="2"/>
  <c r="N32" i="2"/>
  <c r="L32" i="2"/>
  <c r="W32" i="2"/>
  <c r="AD32" i="2"/>
  <c r="S32" i="2"/>
  <c r="Q32" i="2"/>
  <c r="C44" i="2"/>
  <c r="D44" i="2" s="1"/>
  <c r="E32" i="2"/>
  <c r="D32" i="2"/>
  <c r="AF32" i="2"/>
  <c r="AE44" i="2" s="1"/>
  <c r="U32" i="2"/>
  <c r="AG32" i="2"/>
  <c r="AH32" i="2"/>
  <c r="Y32" i="2"/>
  <c r="X32" i="2"/>
  <c r="AI32" i="2"/>
  <c r="S34" i="2"/>
  <c r="AE34" i="2"/>
  <c r="R34" i="2"/>
  <c r="AG34" i="2"/>
  <c r="J34" i="2"/>
  <c r="M34" i="2"/>
  <c r="V34" i="2"/>
  <c r="Z34" i="2"/>
  <c r="N34" i="2"/>
  <c r="AC34" i="2"/>
  <c r="G34" i="2"/>
  <c r="F34" i="2"/>
  <c r="AI34" i="2"/>
  <c r="E34" i="2"/>
  <c r="K34" i="2"/>
  <c r="Y34" i="2"/>
  <c r="P34" i="2"/>
  <c r="AF34" i="2"/>
  <c r="AE46" i="2" s="1"/>
  <c r="U34" i="2"/>
  <c r="I34" i="2"/>
  <c r="AA34" i="2"/>
  <c r="L34" i="2"/>
  <c r="X34" i="2"/>
  <c r="C46" i="2"/>
  <c r="D46" i="2" s="1"/>
  <c r="O34" i="2"/>
  <c r="N46" i="2" s="1"/>
  <c r="D34" i="2"/>
  <c r="H34" i="2"/>
  <c r="G46" i="2" s="1"/>
  <c r="Q34" i="2"/>
  <c r="T34" i="2"/>
  <c r="AB34" i="2"/>
  <c r="AH34" i="2"/>
  <c r="W34" i="2"/>
  <c r="AD34" i="2"/>
  <c r="Q35" i="2"/>
  <c r="L35" i="2"/>
  <c r="N35" i="2"/>
  <c r="O35" i="2"/>
  <c r="D35" i="2"/>
  <c r="P35" i="2"/>
  <c r="U35" i="2"/>
  <c r="V35" i="2"/>
  <c r="AB35" i="2"/>
  <c r="Z35" i="2"/>
  <c r="F35" i="2"/>
  <c r="Y35" i="2"/>
  <c r="J35" i="2"/>
  <c r="AC35" i="2"/>
  <c r="AA35" i="2"/>
  <c r="AG35" i="2"/>
  <c r="H35" i="2"/>
  <c r="AF35" i="2"/>
  <c r="K35" i="2"/>
  <c r="I35" i="2"/>
  <c r="E35" i="2"/>
  <c r="S35" i="2"/>
  <c r="M35" i="2"/>
  <c r="G35" i="2"/>
  <c r="AI35" i="2"/>
  <c r="W35" i="2"/>
  <c r="R35" i="2"/>
  <c r="AE35" i="2"/>
  <c r="X35" i="2"/>
  <c r="AD35" i="2"/>
  <c r="T35" i="2"/>
  <c r="AH35" i="2"/>
  <c r="AG47" i="2" s="1"/>
  <c r="C47" i="2"/>
  <c r="D47" i="2" s="1"/>
  <c r="AF40" i="2"/>
  <c r="AI40" i="2"/>
  <c r="M40" i="2"/>
  <c r="X40" i="2"/>
  <c r="E40" i="2"/>
  <c r="P40" i="2"/>
  <c r="V40" i="2"/>
  <c r="L40" i="2"/>
  <c r="Q40" i="2"/>
  <c r="R40" i="2"/>
  <c r="G40" i="2"/>
  <c r="C52" i="2"/>
  <c r="D52" i="2" s="1"/>
  <c r="W40" i="2"/>
  <c r="Z40" i="2"/>
  <c r="AE40" i="2"/>
  <c r="AH40" i="2"/>
  <c r="K40" i="2"/>
  <c r="O40" i="2"/>
  <c r="AG40" i="2"/>
  <c r="H40" i="2"/>
  <c r="AC40" i="2"/>
  <c r="Y40" i="2"/>
  <c r="T40" i="2"/>
  <c r="AB40" i="2"/>
  <c r="U40" i="2"/>
  <c r="D40" i="2"/>
  <c r="I40" i="2"/>
  <c r="N40" i="2"/>
  <c r="S40" i="2"/>
  <c r="AA40" i="2"/>
  <c r="AD40" i="2"/>
  <c r="F40" i="2"/>
  <c r="J40" i="2"/>
  <c r="AE36" i="2"/>
  <c r="J36" i="2"/>
  <c r="AB36" i="2"/>
  <c r="R36" i="2"/>
  <c r="AH36" i="2"/>
  <c r="P36" i="2"/>
  <c r="Z36" i="2"/>
  <c r="AD36" i="2"/>
  <c r="X36" i="2"/>
  <c r="M36" i="2"/>
  <c r="Q36" i="2"/>
  <c r="W36" i="2"/>
  <c r="AI36" i="2"/>
  <c r="D36" i="2"/>
  <c r="U36" i="2"/>
  <c r="Y36" i="2"/>
  <c r="AA36" i="2"/>
  <c r="V36" i="2"/>
  <c r="AF36" i="2"/>
  <c r="C48" i="2"/>
  <c r="D48" i="2" s="1"/>
  <c r="L36" i="2"/>
  <c r="E36" i="2"/>
  <c r="O36" i="2"/>
  <c r="S36" i="2"/>
  <c r="K36" i="2"/>
  <c r="AG36" i="2"/>
  <c r="H36" i="2"/>
  <c r="I36" i="2"/>
  <c r="T36" i="2"/>
  <c r="G36" i="2"/>
  <c r="N36" i="2"/>
  <c r="F36" i="2"/>
  <c r="AC36" i="2"/>
  <c r="E33" i="2"/>
  <c r="P33" i="2"/>
  <c r="AC33" i="2"/>
  <c r="X33" i="2"/>
  <c r="Z33" i="2"/>
  <c r="O33" i="2"/>
  <c r="M33" i="2"/>
  <c r="AA33" i="2"/>
  <c r="D33" i="2"/>
  <c r="Q33" i="2"/>
  <c r="J33" i="2"/>
  <c r="AH33" i="2"/>
  <c r="AG33" i="2"/>
  <c r="AI33" i="2"/>
  <c r="G33" i="2"/>
  <c r="F33" i="2"/>
  <c r="T33" i="2"/>
  <c r="Y33" i="2"/>
  <c r="L33" i="2"/>
  <c r="W33" i="2"/>
  <c r="N33" i="2"/>
  <c r="AB33" i="2"/>
  <c r="C45" i="2"/>
  <c r="D45" i="2" s="1"/>
  <c r="S33" i="2"/>
  <c r="AF33" i="2"/>
  <c r="I33" i="2"/>
  <c r="R33" i="2"/>
  <c r="K33" i="2"/>
  <c r="AD33" i="2"/>
  <c r="AE33" i="2"/>
  <c r="V33" i="2"/>
  <c r="U33" i="2"/>
  <c r="H33" i="2"/>
  <c r="R37" i="2"/>
  <c r="E37" i="2"/>
  <c r="G37" i="2"/>
  <c r="N37" i="2"/>
  <c r="M37" i="2"/>
  <c r="AF37" i="2"/>
  <c r="AC37" i="2"/>
  <c r="AG37" i="2"/>
  <c r="AD37" i="2"/>
  <c r="AE37" i="2"/>
  <c r="C49" i="2"/>
  <c r="D49" i="2" s="1"/>
  <c r="U37" i="2"/>
  <c r="AH37" i="2"/>
  <c r="K37" i="2"/>
  <c r="Q37" i="2"/>
  <c r="D37" i="2"/>
  <c r="H37" i="2"/>
  <c r="Z37" i="2"/>
  <c r="P37" i="2"/>
  <c r="AB37" i="2"/>
  <c r="AA37" i="2"/>
  <c r="L37" i="2"/>
  <c r="Y37" i="2"/>
  <c r="F37" i="2"/>
  <c r="S37" i="2"/>
  <c r="R49" i="2" s="1"/>
  <c r="V37" i="2"/>
  <c r="I37" i="2"/>
  <c r="X37" i="2"/>
  <c r="O37" i="2"/>
  <c r="J37" i="2"/>
  <c r="T37" i="2"/>
  <c r="W37" i="2"/>
  <c r="AI37" i="2"/>
  <c r="C51" i="2"/>
  <c r="D51" i="2" s="1"/>
  <c r="P39" i="2"/>
  <c r="O39" i="2"/>
  <c r="G39" i="2"/>
  <c r="U39" i="2"/>
  <c r="AC39" i="2"/>
  <c r="J39" i="2"/>
  <c r="T39" i="2"/>
  <c r="AF39" i="2"/>
  <c r="V39" i="2"/>
  <c r="N39" i="2"/>
  <c r="AD39" i="2"/>
  <c r="H39" i="2"/>
  <c r="AG39" i="2"/>
  <c r="F39" i="2"/>
  <c r="AA39" i="2"/>
  <c r="W39" i="2"/>
  <c r="AH39" i="2"/>
  <c r="I39" i="2"/>
  <c r="K39" i="2"/>
  <c r="Z39" i="2"/>
  <c r="L39" i="2"/>
  <c r="X39" i="2"/>
  <c r="AE39" i="2"/>
  <c r="AB39" i="2"/>
  <c r="AI39" i="2"/>
  <c r="E39" i="2"/>
  <c r="Q39" i="2"/>
  <c r="D39" i="2"/>
  <c r="S39" i="2"/>
  <c r="R39" i="2"/>
  <c r="Y39" i="2"/>
  <c r="M39" i="2"/>
  <c r="AB38" i="2"/>
  <c r="V38" i="2"/>
  <c r="AD38" i="2"/>
  <c r="I38" i="2"/>
  <c r="S38" i="2"/>
  <c r="M38" i="2"/>
  <c r="E38" i="2"/>
  <c r="G38" i="2"/>
  <c r="AF38" i="2"/>
  <c r="Z38" i="2"/>
  <c r="P38" i="2"/>
  <c r="H38" i="2"/>
  <c r="K38" i="2"/>
  <c r="Y38" i="2"/>
  <c r="AE38" i="2"/>
  <c r="N38" i="2"/>
  <c r="AI38" i="2"/>
  <c r="U38" i="2"/>
  <c r="T38" i="2"/>
  <c r="X38" i="2"/>
  <c r="AA38" i="2"/>
  <c r="L38" i="2"/>
  <c r="W38" i="2"/>
  <c r="O38" i="2"/>
  <c r="D38" i="2"/>
  <c r="AH38" i="2"/>
  <c r="F38" i="2"/>
  <c r="C50" i="2"/>
  <c r="D50" i="2" s="1"/>
  <c r="AG38" i="2"/>
  <c r="AC38" i="2"/>
  <c r="Q38" i="2"/>
  <c r="R38" i="2"/>
  <c r="J38" i="2"/>
  <c r="P45" i="2" l="1"/>
  <c r="AH48" i="2"/>
  <c r="K49" i="2"/>
  <c r="AC44" i="2"/>
  <c r="S46" i="2"/>
  <c r="AH51" i="2"/>
  <c r="J46" i="2"/>
  <c r="V51" i="2"/>
  <c r="P44" i="2"/>
  <c r="G44" i="2"/>
  <c r="U49" i="2"/>
  <c r="Q45" i="2"/>
  <c r="X51" i="2"/>
  <c r="M52" i="2"/>
  <c r="AA46" i="2"/>
  <c r="T45" i="2"/>
  <c r="E45" i="2"/>
  <c r="J48" i="2"/>
  <c r="J51" i="2"/>
  <c r="M44" i="2"/>
  <c r="Z46" i="2"/>
  <c r="AF50" i="2"/>
  <c r="P52" i="2"/>
  <c r="Z52" i="2"/>
  <c r="P51" i="2"/>
  <c r="AC47" i="2"/>
  <c r="W44" i="2"/>
  <c r="M50" i="2"/>
  <c r="Q50" i="2"/>
  <c r="F50" i="2"/>
  <c r="L51" i="2"/>
  <c r="AA51" i="2"/>
  <c r="AE51" i="2"/>
  <c r="Y49" i="2"/>
  <c r="AD49" i="2"/>
  <c r="K45" i="2"/>
  <c r="I45" i="2"/>
  <c r="AB45" i="2"/>
  <c r="H48" i="2"/>
  <c r="V48" i="2"/>
  <c r="Q48" i="2"/>
  <c r="R52" i="2"/>
  <c r="AB52" i="2"/>
  <c r="V52" i="2"/>
  <c r="R47" i="2"/>
  <c r="AB47" i="2"/>
  <c r="O47" i="2"/>
  <c r="AG46" i="2"/>
  <c r="W46" i="2"/>
  <c r="U46" i="2"/>
  <c r="J44" i="2"/>
  <c r="U44" i="2"/>
  <c r="T44" i="2"/>
  <c r="R44" i="2"/>
  <c r="P46" i="2"/>
  <c r="E48" i="2"/>
  <c r="V47" i="2"/>
  <c r="N49" i="2"/>
  <c r="AE48" i="2"/>
  <c r="AB50" i="2"/>
  <c r="I49" i="2"/>
  <c r="K48" i="2"/>
  <c r="U47" i="2"/>
  <c r="AA52" i="2"/>
  <c r="AH49" i="2"/>
  <c r="G49" i="2"/>
  <c r="G48" i="2"/>
  <c r="K50" i="2"/>
  <c r="N47" i="2"/>
  <c r="E47" i="2"/>
  <c r="J49" i="2"/>
  <c r="U45" i="2"/>
  <c r="F45" i="2"/>
  <c r="X48" i="2"/>
  <c r="I52" i="2"/>
  <c r="T52" i="2"/>
  <c r="AE52" i="2"/>
  <c r="AE47" i="2"/>
  <c r="Y47" i="2"/>
  <c r="T46" i="2"/>
  <c r="F46" i="2"/>
  <c r="H44" i="2"/>
  <c r="E50" i="2"/>
  <c r="S50" i="2"/>
  <c r="AC50" i="2"/>
  <c r="AC51" i="2"/>
  <c r="F51" i="2"/>
  <c r="AG49" i="2"/>
  <c r="AD45" i="2"/>
  <c r="AA45" i="2"/>
  <c r="AH45" i="2"/>
  <c r="M48" i="2"/>
  <c r="F47" i="2"/>
  <c r="AG51" i="2"/>
  <c r="O51" i="2"/>
  <c r="Y52" i="2"/>
  <c r="AH44" i="2"/>
  <c r="P50" i="2"/>
  <c r="V50" i="2"/>
  <c r="AD50" i="2"/>
  <c r="AD51" i="2"/>
  <c r="Z51" i="2"/>
  <c r="S51" i="2"/>
  <c r="AC49" i="2"/>
  <c r="Q49" i="2"/>
  <c r="H45" i="2"/>
  <c r="X45" i="2"/>
  <c r="O45" i="2"/>
  <c r="P48" i="2"/>
  <c r="AA48" i="2"/>
  <c r="G52" i="2"/>
  <c r="W47" i="2"/>
  <c r="I47" i="2"/>
  <c r="N44" i="2"/>
  <c r="E44" i="2"/>
  <c r="Q51" i="2"/>
  <c r="S45" i="2"/>
  <c r="AF52" i="2"/>
  <c r="AG44" i="2"/>
  <c r="Z50" i="2"/>
  <c r="Z45" i="2"/>
  <c r="AB44" i="2"/>
  <c r="N50" i="2"/>
  <c r="L49" i="2"/>
  <c r="N45" i="2"/>
  <c r="T48" i="2"/>
  <c r="Y48" i="2"/>
  <c r="AG52" i="2"/>
  <c r="K52" i="2"/>
  <c r="AH47" i="2"/>
  <c r="G47" i="2"/>
  <c r="AA47" i="2"/>
  <c r="AD46" i="2"/>
  <c r="I50" i="2"/>
  <c r="AG45" i="2"/>
  <c r="L47" i="2"/>
  <c r="Z44" i="2"/>
  <c r="W52" i="2"/>
  <c r="K46" i="2"/>
  <c r="L46" i="2"/>
  <c r="X44" i="2"/>
  <c r="X50" i="2"/>
  <c r="L50" i="2"/>
  <c r="W51" i="2"/>
  <c r="E51" i="2"/>
  <c r="I51" i="2"/>
  <c r="V49" i="2"/>
  <c r="E49" i="2"/>
  <c r="AF49" i="2"/>
  <c r="G45" i="2"/>
  <c r="AE45" i="2"/>
  <c r="AF48" i="2"/>
  <c r="U48" i="2"/>
  <c r="L48" i="2"/>
  <c r="I48" i="2"/>
  <c r="H52" i="2"/>
  <c r="F52" i="2"/>
  <c r="L52" i="2"/>
  <c r="AD47" i="2"/>
  <c r="H47" i="2"/>
  <c r="X47" i="2"/>
  <c r="AH46" i="2"/>
  <c r="I46" i="2"/>
  <c r="L44" i="2"/>
  <c r="J50" i="2"/>
  <c r="R50" i="2"/>
  <c r="R51" i="2"/>
  <c r="K51" i="2"/>
  <c r="AF51" i="2"/>
  <c r="AB51" i="2"/>
  <c r="S49" i="2"/>
  <c r="X49" i="2"/>
  <c r="P49" i="2"/>
  <c r="AB49" i="2"/>
  <c r="R45" i="2"/>
  <c r="AB48" i="2"/>
  <c r="Z48" i="2"/>
  <c r="W48" i="2"/>
  <c r="AD48" i="2"/>
  <c r="N52" i="2"/>
  <c r="Q52" i="2"/>
  <c r="AH52" i="2"/>
  <c r="Q47" i="2"/>
  <c r="J47" i="2"/>
  <c r="M47" i="2"/>
  <c r="H46" i="2"/>
  <c r="E46" i="2"/>
  <c r="AF46" i="2"/>
  <c r="AF44" i="2"/>
  <c r="S44" i="2"/>
  <c r="Y44" i="2"/>
  <c r="W50" i="2"/>
  <c r="G50" i="2"/>
  <c r="H50" i="2"/>
  <c r="Y51" i="2"/>
  <c r="G51" i="2"/>
  <c r="T51" i="2"/>
  <c r="AE49" i="2"/>
  <c r="L45" i="2"/>
  <c r="R48" i="2"/>
  <c r="AC48" i="2"/>
  <c r="J52" i="2"/>
  <c r="K47" i="2"/>
  <c r="Q46" i="2"/>
  <c r="V44" i="2"/>
  <c r="N48" i="2"/>
  <c r="E52" i="2"/>
  <c r="P47" i="2"/>
  <c r="AB46" i="2"/>
  <c r="K44" i="2"/>
  <c r="I44" i="2"/>
  <c r="AD44" i="2"/>
  <c r="AG50" i="2"/>
  <c r="T50" i="2"/>
  <c r="Y50" i="2"/>
  <c r="U50" i="2"/>
  <c r="H51" i="2"/>
  <c r="M51" i="2"/>
  <c r="N51" i="2"/>
  <c r="W49" i="2"/>
  <c r="AA49" i="2"/>
  <c r="T49" i="2"/>
  <c r="M49" i="2"/>
  <c r="AC45" i="2"/>
  <c r="M45" i="2"/>
  <c r="AF45" i="2"/>
  <c r="Y45" i="2"/>
  <c r="F48" i="2"/>
  <c r="O48" i="2"/>
  <c r="AC52" i="2"/>
  <c r="S52" i="2"/>
  <c r="AD52" i="2"/>
  <c r="U52" i="2"/>
  <c r="AF47" i="2"/>
  <c r="AC46" i="2"/>
  <c r="O46" i="2"/>
  <c r="M46" i="2"/>
  <c r="R46" i="2"/>
  <c r="O44" i="2"/>
  <c r="F44" i="2"/>
  <c r="O50" i="2"/>
  <c r="Z49" i="2"/>
  <c r="AH50" i="2"/>
  <c r="AE50" i="2"/>
  <c r="AA50" i="2"/>
  <c r="U51" i="2"/>
  <c r="H49" i="2"/>
  <c r="O49" i="2"/>
  <c r="F49" i="2"/>
  <c r="J45" i="2"/>
  <c r="V45" i="2"/>
  <c r="W45" i="2"/>
  <c r="S48" i="2"/>
  <c r="AG48" i="2"/>
  <c r="X52" i="2"/>
  <c r="O52" i="2"/>
  <c r="S47" i="2"/>
  <c r="Z47" i="2"/>
  <c r="T47" i="2"/>
  <c r="V46" i="2"/>
  <c r="X46" i="2"/>
  <c r="Y46" i="2"/>
  <c r="Q44" i="2"/>
</calcChain>
</file>

<file path=xl/sharedStrings.xml><?xml version="1.0" encoding="utf-8"?>
<sst xmlns="http://schemas.openxmlformats.org/spreadsheetml/2006/main" count="144" uniqueCount="122">
  <si>
    <t>ID</t>
  </si>
  <si>
    <t>Wykres przedstawiający działania związane z projektem z osią czasu z możliwością przewijania znajdującą się w tej komórce.</t>
  </si>
  <si>
    <t xml:space="preserve">WPROWADŹ DATĘ ROZPOCZĘCIA: </t>
  </si>
  <si>
    <t>DZIAŁANIE</t>
  </si>
  <si>
    <t>ROZPOCZĘCIE</t>
  </si>
  <si>
    <t>ZAKOŃCZENIE</t>
  </si>
  <si>
    <t>NOTATKI</t>
  </si>
  <si>
    <t>*** Ten arkusz powinien pozostać ukryty ***</t>
  </si>
  <si>
    <t>Położenie</t>
  </si>
  <si>
    <t>Seria</t>
  </si>
  <si>
    <t>Dzisiaj:</t>
  </si>
  <si>
    <t>Liczba wierszy</t>
  </si>
  <si>
    <t>Okno Działania:</t>
  </si>
  <si>
    <t>Obliczenia okna rozpoczęcia</t>
  </si>
  <si>
    <t>Przesunięcie</t>
  </si>
  <si>
    <t>Rozpoczęcie</t>
  </si>
  <si>
    <t>Okno</t>
  </si>
  <si>
    <t>Identyfikator działania</t>
  </si>
  <si>
    <t>Działanie</t>
  </si>
  <si>
    <t>Bieżący dzień</t>
  </si>
  <si>
    <t xml:space="preserve">EVENT WEEKENDOWY </t>
  </si>
  <si>
    <t>HALA 2</t>
  </si>
  <si>
    <t>HALA 3</t>
  </si>
  <si>
    <t>HALA 4</t>
  </si>
  <si>
    <t>HALA 5</t>
  </si>
  <si>
    <t>HALA 6</t>
  </si>
  <si>
    <t>HALA 7</t>
  </si>
  <si>
    <t>HALA 8</t>
  </si>
  <si>
    <t>HALA 9</t>
  </si>
  <si>
    <t>HALA 12</t>
  </si>
  <si>
    <t>HALA 14</t>
  </si>
  <si>
    <t>HALA 16</t>
  </si>
  <si>
    <t>HALA 17</t>
  </si>
  <si>
    <t>HALA 18</t>
  </si>
  <si>
    <t>HALA 19</t>
  </si>
  <si>
    <t>HALA 20</t>
  </si>
  <si>
    <t>HALA 21</t>
  </si>
  <si>
    <t>HALA 23</t>
  </si>
  <si>
    <t>HALA 24</t>
  </si>
  <si>
    <t>MCETS</t>
  </si>
  <si>
    <t>HALA 10</t>
  </si>
  <si>
    <t xml:space="preserve">Konferencja prasowa/ HALA 1 </t>
  </si>
  <si>
    <t>###</t>
  </si>
  <si>
    <t xml:space="preserve">HALA 22 </t>
  </si>
  <si>
    <t>####</t>
  </si>
  <si>
    <t xml:space="preserve">HALA 25 + weekend </t>
  </si>
  <si>
    <t>HALA 26</t>
  </si>
  <si>
    <t>HALA 27</t>
  </si>
  <si>
    <t>#####</t>
  </si>
  <si>
    <t>HALA 28</t>
  </si>
  <si>
    <t>HALA 29</t>
  </si>
  <si>
    <t>HALA 30</t>
  </si>
  <si>
    <t xml:space="preserve">HALA 31 + wekend </t>
  </si>
  <si>
    <t>HALA 32</t>
  </si>
  <si>
    <t>HALA 33</t>
  </si>
  <si>
    <t xml:space="preserve">EVENT ŚWIĘTO NIEPODLEGŁOSCI </t>
  </si>
  <si>
    <t>HALA 34</t>
  </si>
  <si>
    <t>HALA 36</t>
  </si>
  <si>
    <t>HALA 37</t>
  </si>
  <si>
    <t>HALA 38</t>
  </si>
  <si>
    <t>HALA 39</t>
  </si>
  <si>
    <t>HALA 40</t>
  </si>
  <si>
    <t>HALA 42</t>
  </si>
  <si>
    <t xml:space="preserve">HALA 43 + finał weekend </t>
  </si>
  <si>
    <t xml:space="preserve">HALA 35 + weekned </t>
  </si>
  <si>
    <t xml:space="preserve">HALA 41 + weekend </t>
  </si>
  <si>
    <t>HALA 11 + EVENT WEEKENDOWY</t>
  </si>
  <si>
    <t>HALA 13  - KONFERENCJA PRASOWA 2</t>
  </si>
  <si>
    <t xml:space="preserve">HALA 15 </t>
  </si>
  <si>
    <t>Finał KGW - wydarzenie plenerowe w ramach Festiwalu Kół Gospodyń Wiejskich</t>
  </si>
  <si>
    <t>KGW-wydarzenie plenerowe w ramach Festiwalu Kół Gospodyń Wiejskich</t>
  </si>
  <si>
    <t xml:space="preserve">wydarzenie plenerowe w ramach  Tour de Pologne </t>
  </si>
  <si>
    <t xml:space="preserve">wydarzenie plenerowe w ramach  Tour de Pologne  </t>
  </si>
  <si>
    <t xml:space="preserve">wydarzenie plenerowe w ramach  Tour de Pologne - Finał </t>
  </si>
  <si>
    <t>Lublin /woj.Lubelskie</t>
  </si>
  <si>
    <t>Chełm /woj.Lubelskie</t>
  </si>
  <si>
    <t>Rzeszów /woj.Podkarpackie</t>
  </si>
  <si>
    <t>Bukowina Tartrzańska /woj. Małopolskie</t>
  </si>
  <si>
    <t>MIEJSCOWOŚĆ/GMINA/WOJEWÓDZTWO</t>
  </si>
  <si>
    <t>Bielsko Biała /woj.Śląskie</t>
  </si>
  <si>
    <t>Katowice /woj. Śląskie</t>
  </si>
  <si>
    <t>Chełmno/ woj.Kujawsko-Pomorskie</t>
  </si>
  <si>
    <t>Mielno / woj. Zachodnio-Pomorskie</t>
  </si>
  <si>
    <t>Trąbki Wielkie/ woj.Pomorskie</t>
  </si>
  <si>
    <t>Kraków /woj.Małopolskie</t>
  </si>
  <si>
    <t>Słomniki/Bochnia/ woj.Małopolskie</t>
  </si>
  <si>
    <t>Mogilany/ woj. Małopolskie</t>
  </si>
  <si>
    <t>Aleksandrów Kujawski / woj.Kujawsko-pomorskie</t>
  </si>
  <si>
    <t>Zbójno/ woj.Kujawsko-Pomorskie</t>
  </si>
  <si>
    <t>Międzychód/ woj. Wielkopolskie</t>
  </si>
  <si>
    <t>Powidz/woj. Wielkopolskie</t>
  </si>
  <si>
    <t xml:space="preserve">Ostrowiec Świętokrzystki /woj. Świętokrzyskie </t>
  </si>
  <si>
    <t>Zagnańsk/woj. Świętokrzyskie</t>
  </si>
  <si>
    <t xml:space="preserve">Błażowa/woj. Podkarpackie </t>
  </si>
  <si>
    <t>Warszawa/woj. Mazowieckie</t>
  </si>
  <si>
    <t>Bojanów/woj. Podkarpackie</t>
  </si>
  <si>
    <t>Krasnystaw/woj. Lubelskie</t>
  </si>
  <si>
    <t>Kozienice/woj. Mazowieckie</t>
  </si>
  <si>
    <t>Chotomów/woj. Mazowieckie</t>
  </si>
  <si>
    <t>Radomsko/woj. Łódzkie</t>
  </si>
  <si>
    <t xml:space="preserve">
Baborów/woj. Opolskie</t>
  </si>
  <si>
    <t xml:space="preserve">Krapkowice/woj. Opolskie </t>
  </si>
  <si>
    <t>Świeradów-Zdrój/woj. Dolnośląskie</t>
  </si>
  <si>
    <t>Ostróda/woj. Warmińsko-Mazurskie</t>
  </si>
  <si>
    <t>Augustów/woj. Podlaskie</t>
  </si>
  <si>
    <t xml:space="preserve">Bielsk Podlaski /woj. Podlaskie </t>
  </si>
  <si>
    <t>Wola Uhruska/woj. Lubeslkie</t>
  </si>
  <si>
    <t>Kluczewsko /woj. Świętokrzyskie</t>
  </si>
  <si>
    <t>Bełchatów / woj. Łódzkie</t>
  </si>
  <si>
    <t xml:space="preserve">Częstochowa /woj. Śląskie </t>
  </si>
  <si>
    <t xml:space="preserve">Racibórz/woj. Śląskie </t>
  </si>
  <si>
    <t xml:space="preserve">Istebna /woj. Śląskie </t>
  </si>
  <si>
    <t xml:space="preserve">Nowy Targ /woj. Małopolskie </t>
  </si>
  <si>
    <t>COS (Centralny Ośrodek Sportu) Cetniewo / woj.Pomorskie</t>
  </si>
  <si>
    <t>COS (Centralny Ośrodek Sportu) WAŁCZ/  woj. Zachodnio-Pomorskie</t>
  </si>
  <si>
    <t>COS  (Centralny Ośrodek Sportu) SPAŁA/woj. Łódzkie</t>
  </si>
  <si>
    <t xml:space="preserve">COS  (Centralny Ośrodek Sportu) Zakopane/woj. Małopolskie </t>
  </si>
  <si>
    <t>COS  (Centralny Ośrodek Sportu)Szczyrk/woj. Śłąskie</t>
  </si>
  <si>
    <t>COS (Centralny Ośrodek Sportu) Giżycko /woj. Warmińsko-Mazurskie</t>
  </si>
  <si>
    <t>Żagań, woj. Lubuskie</t>
  </si>
  <si>
    <t xml:space="preserve">Świdnica /woj. Dolnośląskie (gmina wiejska - nie miasto) </t>
  </si>
  <si>
    <t>* Przykładowa lista lokalizacji - poniższy spis jest  przykładową trasą MCETS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</si>
</sst>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zł&quot;_-;\-* #,##0\ &quot;zł&quot;_-;_-* &quot;-&quot;\ &quot;zł&quot;_-;_-@_-"/>
    <numFmt numFmtId="44" formatCode="_-* #,##0.00\ &quot;zł&quot;_-;\-* #,##0.00\ &quot;zł&quot;_-;_-* &quot;-&quot;??\ &quot;zł&quot;_-;_-@_-"/>
    <numFmt numFmtId="164" formatCode="_(* #,##0_);_(* \(#,##0\);_(* &quot;-&quot;_);_(@_)"/>
    <numFmt numFmtId="165" formatCode="_(* #,##0.00_);_(* \(#,##0.00\);_(* &quot;-&quot;??_);_(@_)"/>
    <numFmt numFmtId="166" formatCode="d\ mmm"/>
    <numFmt numFmtId="167" formatCode="mmm\ yyyy"/>
  </numFmts>
  <fonts count="23" x14ac:knownFonts="1">
    <font>
      <sz val="11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3"/>
      <name val="Calibri"/>
      <family val="2"/>
      <scheme val="major"/>
    </font>
    <font>
      <sz val="11"/>
      <color theme="3"/>
      <name val="Calibri"/>
      <family val="2"/>
      <scheme val="minor"/>
    </font>
    <font>
      <sz val="30"/>
      <color theme="0"/>
      <name val="Calibri"/>
      <family val="2"/>
      <scheme val="major"/>
    </font>
    <font>
      <b/>
      <sz val="15"/>
      <color theme="3"/>
      <name val="Calibri"/>
      <family val="2"/>
      <scheme val="major"/>
    </font>
    <font>
      <b/>
      <sz val="11"/>
      <color theme="3"/>
      <name val="Calibri"/>
      <family val="2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30"/>
      <color theme="0"/>
      <name val="Calibri"/>
      <family val="2"/>
      <charset val="238"/>
      <scheme val="major"/>
    </font>
    <font>
      <b/>
      <sz val="11"/>
      <color rgb="FFFF0000"/>
      <name val="Calibri"/>
      <family val="2"/>
      <charset val="238"/>
      <scheme val="minor"/>
    </font>
    <font>
      <sz val="11"/>
      <color theme="1" tint="0.249977111117893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39994506668294322"/>
      </bottom>
      <diagonal/>
    </border>
    <border>
      <left/>
      <right/>
      <top style="thick">
        <color theme="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3" tint="0.59996337778862885"/>
      </left>
      <right/>
      <top/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</borders>
  <cellStyleXfs count="47">
    <xf numFmtId="0" fontId="0" fillId="0" borderId="0">
      <alignment horizontal="left" vertical="center" wrapText="1" indent="1"/>
    </xf>
    <xf numFmtId="0" fontId="5" fillId="3" borderId="1" applyNumberFormat="0" applyProtection="0">
      <alignment horizontal="left" vertical="center"/>
    </xf>
    <xf numFmtId="0" fontId="6" fillId="0" borderId="0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2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9" borderId="0" applyNumberFormat="0" applyBorder="0" applyAlignment="0" applyProtection="0"/>
    <xf numFmtId="0" fontId="2" fillId="8" borderId="0" applyNumberFormat="0" applyBorder="0" applyAlignment="0" applyProtection="0"/>
    <xf numFmtId="0" fontId="7" fillId="11" borderId="0" applyNumberFormat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1" fillId="15" borderId="4" applyNumberFormat="0" applyAlignment="0" applyProtection="0"/>
    <xf numFmtId="0" fontId="12" fillId="16" borderId="5" applyNumberFormat="0" applyAlignment="0" applyProtection="0"/>
    <xf numFmtId="0" fontId="13" fillId="16" borderId="4" applyNumberFormat="0" applyAlignment="0" applyProtection="0"/>
    <xf numFmtId="0" fontId="14" fillId="0" borderId="6" applyNumberFormat="0" applyFill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4" fillId="1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horizontal="left" vertical="center" wrapText="1" indent="1"/>
    </xf>
    <xf numFmtId="14" fontId="0" fillId="0" borderId="0" xfId="0" applyNumberFormat="1">
      <alignment horizontal="left" vertical="center" wrapText="1" indent="1"/>
    </xf>
    <xf numFmtId="0" fontId="0" fillId="2" borderId="0" xfId="0" applyFill="1">
      <alignment horizontal="left" vertical="center" wrapText="1" indent="1"/>
    </xf>
    <xf numFmtId="14" fontId="0" fillId="0" borderId="0" xfId="0" applyNumberFormat="1" applyAlignment="1">
      <alignment horizontal="left" vertical="center" indent="1"/>
    </xf>
    <xf numFmtId="0" fontId="5" fillId="3" borderId="1" xfId="1">
      <alignment horizontal="left" vertical="center"/>
    </xf>
    <xf numFmtId="0" fontId="0" fillId="0" borderId="0" xfId="0" applyAlignment="1">
      <alignment vertical="center"/>
    </xf>
    <xf numFmtId="0" fontId="6" fillId="0" borderId="0" xfId="2" applyAlignment="1">
      <alignment horizontal="right" vertical="center"/>
    </xf>
    <xf numFmtId="14" fontId="7" fillId="11" borderId="0" xfId="13" applyNumberFormat="1" applyAlignment="1">
      <alignment horizontal="center" vertical="center"/>
    </xf>
    <xf numFmtId="0" fontId="0" fillId="0" borderId="0" xfId="3" applyFont="1" applyBorder="1" applyAlignment="1">
      <alignment horizontal="left" vertical="center" indent="1"/>
    </xf>
    <xf numFmtId="0" fontId="0" fillId="0" borderId="0" xfId="0" applyNumberFormat="1">
      <alignment horizontal="left" vertical="center" wrapText="1" indent="1"/>
    </xf>
    <xf numFmtId="166" fontId="0" fillId="0" borderId="0" xfId="0" applyNumberFormat="1">
      <alignment horizontal="left" vertical="center" wrapText="1" indent="1"/>
    </xf>
    <xf numFmtId="167" fontId="0" fillId="0" borderId="0" xfId="0" applyNumberFormat="1">
      <alignment horizontal="left" vertical="center" wrapText="1" indent="1"/>
    </xf>
    <xf numFmtId="0" fontId="0" fillId="0" borderId="10" xfId="0" applyBorder="1">
      <alignment horizontal="left" vertical="center" wrapText="1" indent="1"/>
    </xf>
    <xf numFmtId="0" fontId="16" fillId="0" borderId="10" xfId="0" applyFont="1" applyBorder="1">
      <alignment horizontal="left" vertical="center" wrapText="1" indent="1"/>
    </xf>
    <xf numFmtId="14" fontId="16" fillId="0" borderId="0" xfId="0" applyNumberFormat="1" applyFont="1" applyAlignment="1">
      <alignment horizontal="left" vertical="center" indent="1"/>
    </xf>
    <xf numFmtId="0" fontId="1" fillId="0" borderId="10" xfId="0" applyFont="1" applyBorder="1">
      <alignment horizontal="left" vertical="center" wrapText="1" indent="1"/>
    </xf>
    <xf numFmtId="14" fontId="1" fillId="0" borderId="0" xfId="0" applyNumberFormat="1" applyFont="1" applyAlignment="1">
      <alignment horizontal="left" vertical="center" indent="1"/>
    </xf>
    <xf numFmtId="14" fontId="0" fillId="0" borderId="0" xfId="0" applyNumberFormat="1" applyAlignment="1">
      <alignment horizontal="left" vertical="center" wrapText="1" indent="1"/>
    </xf>
    <xf numFmtId="14" fontId="0" fillId="35" borderId="11" xfId="0" applyNumberFormat="1" applyFont="1" applyFill="1" applyBorder="1" applyAlignment="1">
      <alignment horizontal="left" vertical="center" indent="1"/>
    </xf>
    <xf numFmtId="14" fontId="0" fillId="0" borderId="11" xfId="0" applyNumberFormat="1" applyFont="1" applyBorder="1" applyAlignment="1">
      <alignment horizontal="left" vertical="center" indent="1"/>
    </xf>
    <xf numFmtId="14" fontId="0" fillId="2" borderId="11" xfId="0" applyNumberFormat="1" applyFont="1" applyFill="1" applyBorder="1" applyAlignment="1">
      <alignment horizontal="left" vertical="center" indent="1"/>
    </xf>
    <xf numFmtId="0" fontId="21" fillId="0" borderId="10" xfId="0" applyFont="1" applyBorder="1">
      <alignment horizontal="left" vertical="center" wrapText="1" indent="1"/>
    </xf>
    <xf numFmtId="0" fontId="1" fillId="35" borderId="10" xfId="0" applyFont="1" applyFill="1" applyBorder="1">
      <alignment horizontal="left" vertical="center" wrapText="1" indent="1"/>
    </xf>
    <xf numFmtId="14" fontId="16" fillId="2" borderId="0" xfId="0" applyNumberFormat="1" applyFont="1" applyFill="1" applyBorder="1" applyAlignment="1">
      <alignment horizontal="left" vertical="center" indent="1"/>
    </xf>
    <xf numFmtId="14" fontId="0" fillId="0" borderId="11" xfId="0" applyNumberFormat="1" applyFont="1" applyBorder="1" applyAlignment="1">
      <alignment horizontal="left" vertical="center" wrapText="1" indent="1"/>
    </xf>
    <xf numFmtId="0" fontId="22" fillId="0" borderId="10" xfId="0" applyFont="1" applyBorder="1">
      <alignment horizontal="left" vertical="center" wrapText="1" indent="1"/>
    </xf>
    <xf numFmtId="14" fontId="22" fillId="0" borderId="0" xfId="0" applyNumberFormat="1" applyFont="1" applyAlignment="1">
      <alignment horizontal="left" vertical="center" indent="1"/>
    </xf>
    <xf numFmtId="0" fontId="20" fillId="3" borderId="1" xfId="1" applyFont="1">
      <alignment horizontal="left" vertical="center"/>
    </xf>
    <xf numFmtId="0" fontId="3" fillId="0" borderId="3" xfId="3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indent="1"/>
    </xf>
  </cellXfs>
  <cellStyles count="47">
    <cellStyle name="20% — akcent 1" xfId="32" builtinId="30" customBuiltin="1"/>
    <cellStyle name="20% — akcent 2" xfId="36" builtinId="34" customBuiltin="1"/>
    <cellStyle name="20% — akcent 3" xfId="6" builtinId="38" customBuiltin="1"/>
    <cellStyle name="20% — akcent 4" xfId="10" builtinId="42" customBuiltin="1"/>
    <cellStyle name="20% — akcent 5" xfId="40" builtinId="46" customBuiltin="1"/>
    <cellStyle name="20% — akcent 6" xfId="44" builtinId="50" customBuiltin="1"/>
    <cellStyle name="40% — akcent 1" xfId="33" builtinId="31" customBuiltin="1"/>
    <cellStyle name="40% — akcent 2" xfId="37" builtinId="35" customBuiltin="1"/>
    <cellStyle name="40% — akcent 3" xfId="7" builtinId="39" customBuiltin="1"/>
    <cellStyle name="40% — akcent 4" xfId="11" builtinId="43" customBuiltin="1"/>
    <cellStyle name="40% — akcent 5" xfId="41" builtinId="47" customBuiltin="1"/>
    <cellStyle name="40% — akcent 6" xfId="45" builtinId="51" customBuiltin="1"/>
    <cellStyle name="60% — akcent 1" xfId="34" builtinId="32" customBuiltin="1"/>
    <cellStyle name="60% — akcent 2" xfId="38" builtinId="36" customBuiltin="1"/>
    <cellStyle name="60% — akcent 3" xfId="8" builtinId="40" customBuiltin="1"/>
    <cellStyle name="60% — akcent 4" xfId="12" builtinId="44" customBuiltin="1"/>
    <cellStyle name="60% — akcent 5" xfId="42" builtinId="48" customBuiltin="1"/>
    <cellStyle name="60% — akcent 6" xfId="46" builtinId="52" customBuiltin="1"/>
    <cellStyle name="Akcent 1" xfId="31" builtinId="29" customBuiltin="1"/>
    <cellStyle name="Akcent 2" xfId="35" builtinId="33" customBuiltin="1"/>
    <cellStyle name="Akcent 3" xfId="5" builtinId="37" customBuiltin="1"/>
    <cellStyle name="Akcent 4" xfId="9" builtinId="41" customBuiltin="1"/>
    <cellStyle name="Akcent 5" xfId="39" builtinId="45" customBuiltin="1"/>
    <cellStyle name="Akcent 6" xfId="43" builtinId="49" customBuiltin="1"/>
    <cellStyle name="Dane wejściowe" xfId="22" builtinId="20" customBuiltin="1"/>
    <cellStyle name="Dane wyjściowe" xfId="23" builtinId="21" customBuiltin="1"/>
    <cellStyle name="Dobry" xfId="19" builtinId="26" customBuiltin="1"/>
    <cellStyle name="Dziesiętny" xfId="14" builtinId="3" customBuiltin="1"/>
    <cellStyle name="Dziesiętny [0]" xfId="15" builtinId="6" customBuiltin="1"/>
    <cellStyle name="Komórka połączona" xfId="25" builtinId="24" customBuiltin="1"/>
    <cellStyle name="Komórka zaznaczona" xfId="26" builtinId="23" customBuiltin="1"/>
    <cellStyle name="Nagłówek 1" xfId="2" builtinId="16" customBuiltin="1"/>
    <cellStyle name="Nagłówek 2" xfId="13" builtinId="17" customBuiltin="1"/>
    <cellStyle name="Nagłówek 3" xfId="3" builtinId="18" customBuiltin="1"/>
    <cellStyle name="Nagłówek 4" xfId="4" builtinId="19" customBuiltin="1"/>
    <cellStyle name="Neutralny" xfId="21" builtinId="28" customBuiltin="1"/>
    <cellStyle name="Normalny" xfId="0" builtinId="0" customBuiltin="1"/>
    <cellStyle name="Obliczenia" xfId="24" builtinId="22" customBuiltin="1"/>
    <cellStyle name="Procentowy" xfId="18" builtinId="5" customBuiltin="1"/>
    <cellStyle name="Suma" xfId="30" builtinId="25" customBuiltin="1"/>
    <cellStyle name="Tekst objaśnienia" xfId="29" builtinId="53" customBuiltin="1"/>
    <cellStyle name="Tekst ostrzeżenia" xfId="27" builtinId="11" customBuiltin="1"/>
    <cellStyle name="Tytuł" xfId="1" builtinId="15" customBuiltin="1"/>
    <cellStyle name="Uwaga" xfId="28" builtinId="10" customBuiltin="1"/>
    <cellStyle name="Walutowy" xfId="16" builtinId="4" customBuiltin="1"/>
    <cellStyle name="Walutowy [0]" xfId="17" builtinId="7" customBuiltin="1"/>
    <cellStyle name="Zły" xfId="20" builtinId="27" customBuiltin="1"/>
  </cellStyles>
  <dxfs count="11">
    <dxf>
      <alignment horizontal="left" vertical="center" textRotation="0" wrapText="0" indent="1" justifyLastLine="0" shrinkToFit="0" readingOrder="0"/>
    </dxf>
    <dxf>
      <numFmt numFmtId="19" formatCode="dd/mm/yyyy"/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numFmt numFmtId="19" formatCode="dd/mm/yyyy"/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numFmt numFmtId="19" formatCode="dd/mm/yyyy"/>
      <alignment horizontal="left" vertical="center" textRotation="0" wrapText="0" indent="1" justifyLastLine="0" shrinkToFit="0" readingOrder="0"/>
    </dxf>
    <dxf>
      <border diagonalUp="0" diagonalDown="0">
        <left style="thin">
          <color theme="3" tint="0.59996337778862885"/>
        </left>
        <right/>
        <top/>
        <bottom/>
        <vertical/>
        <horizontal/>
      </border>
    </dxf>
    <dxf>
      <font>
        <color theme="3"/>
      </font>
      <fill>
        <patternFill>
          <bgColor theme="2"/>
        </patternFill>
      </fill>
    </dxf>
    <dxf>
      <font>
        <color theme="3"/>
      </font>
    </dxf>
    <dxf>
      <font>
        <b val="0"/>
        <i val="0"/>
        <color theme="0"/>
      </font>
      <fill>
        <patternFill patternType="solid">
          <fgColor theme="4"/>
          <bgColor theme="3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border diagonalUp="0" diagonalDown="0">
        <left/>
        <right/>
        <top/>
        <bottom/>
        <vertical style="thin">
          <color theme="3" tint="0.59996337778862885"/>
        </vertical>
        <horizontal/>
      </border>
    </dxf>
  </dxfs>
  <tableStyles count="1" defaultTableStyle="TableStyleMedium2" defaultPivotStyle="PivotStyleLight8">
    <tableStyle name="Oś czasu projektu" pivot="0" count="4" xr9:uid="{00000000-0011-0000-FFFF-FFFF00000000}">
      <tableStyleElement type="wholeTable" dxfId="10"/>
      <tableStyleElement type="headerRow" dxfId="9"/>
      <tableStyleElement type="firstRowStripe" dxfId="8"/>
      <tableStyleElement type="second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obliczenia!$B$32</c:f>
              <c:strCache>
                <c:ptCount val="1"/>
                <c:pt idx="0">
                  <c:v>1</c:v>
                </c:pt>
              </c:strCache>
            </c:strRef>
          </c:tx>
          <c:spPr>
            <a:ln w="193675" cap="sq">
              <a:solidFill>
                <a:schemeClr val="accent6"/>
              </a:solidFill>
            </a:ln>
          </c:spPr>
          <c:marker>
            <c:symbol val="square"/>
            <c:size val="14"/>
            <c:spPr>
              <a:solidFill>
                <a:schemeClr val="accent6"/>
              </a:solidFill>
              <a:ln>
                <a:noFill/>
              </a:ln>
            </c:spPr>
          </c:marker>
          <c:cat>
            <c:numRef>
              <c:f>obliczenia!$E$31:$AH$31</c:f>
              <c:numCache>
                <c:formatCode>m/d/yyyy</c:formatCode>
                <c:ptCount val="30"/>
                <c:pt idx="0">
                  <c:v>44417</c:v>
                </c:pt>
                <c:pt idx="1">
                  <c:v>44418</c:v>
                </c:pt>
                <c:pt idx="2">
                  <c:v>44419</c:v>
                </c:pt>
                <c:pt idx="3">
                  <c:v>44420</c:v>
                </c:pt>
                <c:pt idx="4">
                  <c:v>44421</c:v>
                </c:pt>
                <c:pt idx="5">
                  <c:v>44422</c:v>
                </c:pt>
                <c:pt idx="6">
                  <c:v>44423</c:v>
                </c:pt>
                <c:pt idx="7">
                  <c:v>44424</c:v>
                </c:pt>
                <c:pt idx="8">
                  <c:v>44425</c:v>
                </c:pt>
                <c:pt idx="9">
                  <c:v>44426</c:v>
                </c:pt>
                <c:pt idx="10">
                  <c:v>44427</c:v>
                </c:pt>
                <c:pt idx="11">
                  <c:v>44428</c:v>
                </c:pt>
                <c:pt idx="12">
                  <c:v>44429</c:v>
                </c:pt>
                <c:pt idx="13">
                  <c:v>44430</c:v>
                </c:pt>
                <c:pt idx="14">
                  <c:v>44431</c:v>
                </c:pt>
                <c:pt idx="15">
                  <c:v>44432</c:v>
                </c:pt>
                <c:pt idx="16">
                  <c:v>44433</c:v>
                </c:pt>
                <c:pt idx="17">
                  <c:v>44434</c:v>
                </c:pt>
                <c:pt idx="18">
                  <c:v>44435</c:v>
                </c:pt>
                <c:pt idx="19">
                  <c:v>44436</c:v>
                </c:pt>
                <c:pt idx="20">
                  <c:v>44437</c:v>
                </c:pt>
                <c:pt idx="21">
                  <c:v>44438</c:v>
                </c:pt>
                <c:pt idx="22">
                  <c:v>44439</c:v>
                </c:pt>
                <c:pt idx="23">
                  <c:v>44440</c:v>
                </c:pt>
                <c:pt idx="24">
                  <c:v>44441</c:v>
                </c:pt>
                <c:pt idx="25">
                  <c:v>44442</c:v>
                </c:pt>
                <c:pt idx="26">
                  <c:v>44443</c:v>
                </c:pt>
                <c:pt idx="27">
                  <c:v>44444</c:v>
                </c:pt>
                <c:pt idx="28">
                  <c:v>44445</c:v>
                </c:pt>
                <c:pt idx="29">
                  <c:v>44446</c:v>
                </c:pt>
              </c:numCache>
            </c:numRef>
          </c:cat>
          <c:val>
            <c:numRef>
              <c:f>obliczenia!$E$32:$AH$32</c:f>
              <c:numCache>
                <c:formatCode>General</c:formatCode>
                <c:ptCount val="30"/>
                <c:pt idx="0">
                  <c:v>11.3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F5-4A80-B45A-1EC1F78D8AA5}"/>
            </c:ext>
          </c:extLst>
        </c:ser>
        <c:ser>
          <c:idx val="5"/>
          <c:order val="1"/>
          <c:tx>
            <c:strRef>
              <c:f>obliczenia!$D$44</c:f>
              <c:strCache>
                <c:ptCount val="1"/>
                <c:pt idx="0">
                  <c:v>KONFERENCJA PRASOWA/ HALA 1 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obliczenia!$E$44:$AH$44</c:f>
              <c:numCache>
                <c:formatCode>General</c:formatCode>
                <c:ptCount val="30"/>
                <c:pt idx="0">
                  <c:v>11.3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F5-4A80-B45A-1EC1F78D8AA5}"/>
            </c:ext>
          </c:extLst>
        </c:ser>
        <c:ser>
          <c:idx val="1"/>
          <c:order val="2"/>
          <c:tx>
            <c:strRef>
              <c:f>obliczenia!$B$33</c:f>
              <c:strCache>
                <c:ptCount val="1"/>
                <c:pt idx="0">
                  <c:v>2</c:v>
                </c:pt>
              </c:strCache>
            </c:strRef>
          </c:tx>
          <c:spPr>
            <a:ln w="193675" cap="sq">
              <a:solidFill>
                <a:schemeClr val="accent6"/>
              </a:solidFill>
            </a:ln>
          </c:spPr>
          <c:marker>
            <c:symbol val="square"/>
            <c:size val="14"/>
            <c:spPr>
              <a:solidFill>
                <a:schemeClr val="accent6"/>
              </a:solidFill>
              <a:ln w="9525">
                <a:noFill/>
              </a:ln>
            </c:spPr>
          </c:marker>
          <c:cat>
            <c:numRef>
              <c:f>obliczenia!$E$31:$AH$31</c:f>
              <c:numCache>
                <c:formatCode>m/d/yyyy</c:formatCode>
                <c:ptCount val="30"/>
                <c:pt idx="0">
                  <c:v>44417</c:v>
                </c:pt>
                <c:pt idx="1">
                  <c:v>44418</c:v>
                </c:pt>
                <c:pt idx="2">
                  <c:v>44419</c:v>
                </c:pt>
                <c:pt idx="3">
                  <c:v>44420</c:v>
                </c:pt>
                <c:pt idx="4">
                  <c:v>44421</c:v>
                </c:pt>
                <c:pt idx="5">
                  <c:v>44422</c:v>
                </c:pt>
                <c:pt idx="6">
                  <c:v>44423</c:v>
                </c:pt>
                <c:pt idx="7">
                  <c:v>44424</c:v>
                </c:pt>
                <c:pt idx="8">
                  <c:v>44425</c:v>
                </c:pt>
                <c:pt idx="9">
                  <c:v>44426</c:v>
                </c:pt>
                <c:pt idx="10">
                  <c:v>44427</c:v>
                </c:pt>
                <c:pt idx="11">
                  <c:v>44428</c:v>
                </c:pt>
                <c:pt idx="12">
                  <c:v>44429</c:v>
                </c:pt>
                <c:pt idx="13">
                  <c:v>44430</c:v>
                </c:pt>
                <c:pt idx="14">
                  <c:v>44431</c:v>
                </c:pt>
                <c:pt idx="15">
                  <c:v>44432</c:v>
                </c:pt>
                <c:pt idx="16">
                  <c:v>44433</c:v>
                </c:pt>
                <c:pt idx="17">
                  <c:v>44434</c:v>
                </c:pt>
                <c:pt idx="18">
                  <c:v>44435</c:v>
                </c:pt>
                <c:pt idx="19">
                  <c:v>44436</c:v>
                </c:pt>
                <c:pt idx="20">
                  <c:v>44437</c:v>
                </c:pt>
                <c:pt idx="21">
                  <c:v>44438</c:v>
                </c:pt>
                <c:pt idx="22">
                  <c:v>44439</c:v>
                </c:pt>
                <c:pt idx="23">
                  <c:v>44440</c:v>
                </c:pt>
                <c:pt idx="24">
                  <c:v>44441</c:v>
                </c:pt>
                <c:pt idx="25">
                  <c:v>44442</c:v>
                </c:pt>
                <c:pt idx="26">
                  <c:v>44443</c:v>
                </c:pt>
                <c:pt idx="27">
                  <c:v>44444</c:v>
                </c:pt>
                <c:pt idx="28">
                  <c:v>44445</c:v>
                </c:pt>
                <c:pt idx="29">
                  <c:v>44446</c:v>
                </c:pt>
              </c:numCache>
            </c:numRef>
          </c:cat>
          <c:val>
            <c:numRef>
              <c:f>obliczenia!$E$33:$AH$33</c:f>
              <c:numCache>
                <c:formatCode>General</c:formatCode>
                <c:ptCount val="30"/>
                <c:pt idx="0">
                  <c:v>#N/A</c:v>
                </c:pt>
                <c:pt idx="1">
                  <c:v>10.3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F5-4A80-B45A-1EC1F78D8AA5}"/>
            </c:ext>
          </c:extLst>
        </c:ser>
        <c:ser>
          <c:idx val="6"/>
          <c:order val="3"/>
          <c:tx>
            <c:strRef>
              <c:f>obliczenia!$D$45</c:f>
              <c:strCache>
                <c:ptCount val="1"/>
                <c:pt idx="0">
                  <c:v>HALA 2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obliczenia!$E$45:$AH$45</c:f>
              <c:numCache>
                <c:formatCode>General</c:formatCode>
                <c:ptCount val="30"/>
                <c:pt idx="0">
                  <c:v>#N/A</c:v>
                </c:pt>
                <c:pt idx="1">
                  <c:v>10.3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F5-4A80-B45A-1EC1F78D8AA5}"/>
            </c:ext>
          </c:extLst>
        </c:ser>
        <c:ser>
          <c:idx val="2"/>
          <c:order val="4"/>
          <c:tx>
            <c:strRef>
              <c:f>obliczenia!$B$34</c:f>
              <c:strCache>
                <c:ptCount val="1"/>
                <c:pt idx="0">
                  <c:v>3</c:v>
                </c:pt>
              </c:strCache>
            </c:strRef>
          </c:tx>
          <c:spPr>
            <a:ln w="193675" cap="sq">
              <a:solidFill>
                <a:schemeClr val="accent6"/>
              </a:solidFill>
            </a:ln>
          </c:spPr>
          <c:marker>
            <c:symbol val="square"/>
            <c:size val="14"/>
            <c:spPr>
              <a:solidFill>
                <a:schemeClr val="accent6"/>
              </a:solidFill>
              <a:ln>
                <a:noFill/>
              </a:ln>
            </c:spPr>
          </c:marker>
          <c:cat>
            <c:numRef>
              <c:f>obliczenia!$E$31:$AH$31</c:f>
              <c:numCache>
                <c:formatCode>m/d/yyyy</c:formatCode>
                <c:ptCount val="30"/>
                <c:pt idx="0">
                  <c:v>44417</c:v>
                </c:pt>
                <c:pt idx="1">
                  <c:v>44418</c:v>
                </c:pt>
                <c:pt idx="2">
                  <c:v>44419</c:v>
                </c:pt>
                <c:pt idx="3">
                  <c:v>44420</c:v>
                </c:pt>
                <c:pt idx="4">
                  <c:v>44421</c:v>
                </c:pt>
                <c:pt idx="5">
                  <c:v>44422</c:v>
                </c:pt>
                <c:pt idx="6">
                  <c:v>44423</c:v>
                </c:pt>
                <c:pt idx="7">
                  <c:v>44424</c:v>
                </c:pt>
                <c:pt idx="8">
                  <c:v>44425</c:v>
                </c:pt>
                <c:pt idx="9">
                  <c:v>44426</c:v>
                </c:pt>
                <c:pt idx="10">
                  <c:v>44427</c:v>
                </c:pt>
                <c:pt idx="11">
                  <c:v>44428</c:v>
                </c:pt>
                <c:pt idx="12">
                  <c:v>44429</c:v>
                </c:pt>
                <c:pt idx="13">
                  <c:v>44430</c:v>
                </c:pt>
                <c:pt idx="14">
                  <c:v>44431</c:v>
                </c:pt>
                <c:pt idx="15">
                  <c:v>44432</c:v>
                </c:pt>
                <c:pt idx="16">
                  <c:v>44433</c:v>
                </c:pt>
                <c:pt idx="17">
                  <c:v>44434</c:v>
                </c:pt>
                <c:pt idx="18">
                  <c:v>44435</c:v>
                </c:pt>
                <c:pt idx="19">
                  <c:v>44436</c:v>
                </c:pt>
                <c:pt idx="20">
                  <c:v>44437</c:v>
                </c:pt>
                <c:pt idx="21">
                  <c:v>44438</c:v>
                </c:pt>
                <c:pt idx="22">
                  <c:v>44439</c:v>
                </c:pt>
                <c:pt idx="23">
                  <c:v>44440</c:v>
                </c:pt>
                <c:pt idx="24">
                  <c:v>44441</c:v>
                </c:pt>
                <c:pt idx="25">
                  <c:v>44442</c:v>
                </c:pt>
                <c:pt idx="26">
                  <c:v>44443</c:v>
                </c:pt>
                <c:pt idx="27">
                  <c:v>44444</c:v>
                </c:pt>
                <c:pt idx="28">
                  <c:v>44445</c:v>
                </c:pt>
                <c:pt idx="29">
                  <c:v>44446</c:v>
                </c:pt>
              </c:numCache>
            </c:numRef>
          </c:cat>
          <c:val>
            <c:numRef>
              <c:f>obliczenia!$E$34:$AH$34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9.3000000000000007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9F5-4A80-B45A-1EC1F78D8AA5}"/>
            </c:ext>
          </c:extLst>
        </c:ser>
        <c:ser>
          <c:idx val="7"/>
          <c:order val="5"/>
          <c:tx>
            <c:strRef>
              <c:f>obliczenia!$D$46</c:f>
              <c:strCache>
                <c:ptCount val="1"/>
                <c:pt idx="0">
                  <c:v>HALA 3</c:v>
                </c:pt>
              </c:strCache>
            </c:strRef>
          </c:tx>
          <c:spPr>
            <a:ln cap="sq"/>
          </c:spPr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obliczenia!$E$46:$AH$46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9.3000000000000007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F5-4A80-B45A-1EC1F78D8AA5}"/>
            </c:ext>
          </c:extLst>
        </c:ser>
        <c:ser>
          <c:idx val="3"/>
          <c:order val="6"/>
          <c:tx>
            <c:strRef>
              <c:f>obliczenia!$B$35</c:f>
              <c:strCache>
                <c:ptCount val="1"/>
                <c:pt idx="0">
                  <c:v>4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obliczenia!$E$31:$AH$31</c:f>
              <c:numCache>
                <c:formatCode>m/d/yyyy</c:formatCode>
                <c:ptCount val="30"/>
                <c:pt idx="0">
                  <c:v>44417</c:v>
                </c:pt>
                <c:pt idx="1">
                  <c:v>44418</c:v>
                </c:pt>
                <c:pt idx="2">
                  <c:v>44419</c:v>
                </c:pt>
                <c:pt idx="3">
                  <c:v>44420</c:v>
                </c:pt>
                <c:pt idx="4">
                  <c:v>44421</c:v>
                </c:pt>
                <c:pt idx="5">
                  <c:v>44422</c:v>
                </c:pt>
                <c:pt idx="6">
                  <c:v>44423</c:v>
                </c:pt>
                <c:pt idx="7">
                  <c:v>44424</c:v>
                </c:pt>
                <c:pt idx="8">
                  <c:v>44425</c:v>
                </c:pt>
                <c:pt idx="9">
                  <c:v>44426</c:v>
                </c:pt>
                <c:pt idx="10">
                  <c:v>44427</c:v>
                </c:pt>
                <c:pt idx="11">
                  <c:v>44428</c:v>
                </c:pt>
                <c:pt idx="12">
                  <c:v>44429</c:v>
                </c:pt>
                <c:pt idx="13">
                  <c:v>44430</c:v>
                </c:pt>
                <c:pt idx="14">
                  <c:v>44431</c:v>
                </c:pt>
                <c:pt idx="15">
                  <c:v>44432</c:v>
                </c:pt>
                <c:pt idx="16">
                  <c:v>44433</c:v>
                </c:pt>
                <c:pt idx="17">
                  <c:v>44434</c:v>
                </c:pt>
                <c:pt idx="18">
                  <c:v>44435</c:v>
                </c:pt>
                <c:pt idx="19">
                  <c:v>44436</c:v>
                </c:pt>
                <c:pt idx="20">
                  <c:v>44437</c:v>
                </c:pt>
                <c:pt idx="21">
                  <c:v>44438</c:v>
                </c:pt>
                <c:pt idx="22">
                  <c:v>44439</c:v>
                </c:pt>
                <c:pt idx="23">
                  <c:v>44440</c:v>
                </c:pt>
                <c:pt idx="24">
                  <c:v>44441</c:v>
                </c:pt>
                <c:pt idx="25">
                  <c:v>44442</c:v>
                </c:pt>
                <c:pt idx="26">
                  <c:v>44443</c:v>
                </c:pt>
                <c:pt idx="27">
                  <c:v>44444</c:v>
                </c:pt>
                <c:pt idx="28">
                  <c:v>44445</c:v>
                </c:pt>
                <c:pt idx="29">
                  <c:v>44446</c:v>
                </c:pt>
              </c:numCache>
            </c:numRef>
          </c:cat>
          <c:val>
            <c:numRef>
              <c:f>obliczenia!$E$35:$AH$35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8.3000000000000007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9F5-4A80-B45A-1EC1F78D8AA5}"/>
            </c:ext>
          </c:extLst>
        </c:ser>
        <c:ser>
          <c:idx val="8"/>
          <c:order val="7"/>
          <c:tx>
            <c:strRef>
              <c:f>obliczenia!$D$47</c:f>
              <c:strCache>
                <c:ptCount val="1"/>
                <c:pt idx="0">
                  <c:v>HALA 4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obliczenia!$E$47:$AH$47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8.3000000000000007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9F5-4A80-B45A-1EC1F78D8AA5}"/>
            </c:ext>
          </c:extLst>
        </c:ser>
        <c:ser>
          <c:idx val="4"/>
          <c:order val="8"/>
          <c:tx>
            <c:strRef>
              <c:f>obliczenia!$B$36</c:f>
              <c:strCache>
                <c:ptCount val="1"/>
                <c:pt idx="0">
                  <c:v>5</c:v>
                </c:pt>
              </c:strCache>
            </c:strRef>
          </c:tx>
          <c:spPr>
            <a:ln w="193675" cap="sq">
              <a:solidFill>
                <a:schemeClr val="bg1"/>
              </a:solidFill>
            </a:ln>
          </c:spPr>
          <c:marker>
            <c:symbol val="square"/>
            <c:size val="14"/>
            <c:spPr>
              <a:solidFill>
                <a:schemeClr val="bg1"/>
              </a:solidFill>
              <a:ln>
                <a:noFill/>
              </a:ln>
            </c:spPr>
          </c:marker>
          <c:cat>
            <c:numRef>
              <c:f>obliczenia!$E$31:$AH$31</c:f>
              <c:numCache>
                <c:formatCode>m/d/yyyy</c:formatCode>
                <c:ptCount val="30"/>
                <c:pt idx="0">
                  <c:v>44417</c:v>
                </c:pt>
                <c:pt idx="1">
                  <c:v>44418</c:v>
                </c:pt>
                <c:pt idx="2">
                  <c:v>44419</c:v>
                </c:pt>
                <c:pt idx="3">
                  <c:v>44420</c:v>
                </c:pt>
                <c:pt idx="4">
                  <c:v>44421</c:v>
                </c:pt>
                <c:pt idx="5">
                  <c:v>44422</c:v>
                </c:pt>
                <c:pt idx="6">
                  <c:v>44423</c:v>
                </c:pt>
                <c:pt idx="7">
                  <c:v>44424</c:v>
                </c:pt>
                <c:pt idx="8">
                  <c:v>44425</c:v>
                </c:pt>
                <c:pt idx="9">
                  <c:v>44426</c:v>
                </c:pt>
                <c:pt idx="10">
                  <c:v>44427</c:v>
                </c:pt>
                <c:pt idx="11">
                  <c:v>44428</c:v>
                </c:pt>
                <c:pt idx="12">
                  <c:v>44429</c:v>
                </c:pt>
                <c:pt idx="13">
                  <c:v>44430</c:v>
                </c:pt>
                <c:pt idx="14">
                  <c:v>44431</c:v>
                </c:pt>
                <c:pt idx="15">
                  <c:v>44432</c:v>
                </c:pt>
                <c:pt idx="16">
                  <c:v>44433</c:v>
                </c:pt>
                <c:pt idx="17">
                  <c:v>44434</c:v>
                </c:pt>
                <c:pt idx="18">
                  <c:v>44435</c:v>
                </c:pt>
                <c:pt idx="19">
                  <c:v>44436</c:v>
                </c:pt>
                <c:pt idx="20">
                  <c:v>44437</c:v>
                </c:pt>
                <c:pt idx="21">
                  <c:v>44438</c:v>
                </c:pt>
                <c:pt idx="22">
                  <c:v>44439</c:v>
                </c:pt>
                <c:pt idx="23">
                  <c:v>44440</c:v>
                </c:pt>
                <c:pt idx="24">
                  <c:v>44441</c:v>
                </c:pt>
                <c:pt idx="25">
                  <c:v>44442</c:v>
                </c:pt>
                <c:pt idx="26">
                  <c:v>44443</c:v>
                </c:pt>
                <c:pt idx="27">
                  <c:v>44444</c:v>
                </c:pt>
                <c:pt idx="28">
                  <c:v>44445</c:v>
                </c:pt>
                <c:pt idx="29">
                  <c:v>44446</c:v>
                </c:pt>
              </c:numCache>
            </c:numRef>
          </c:cat>
          <c:val>
            <c:numRef>
              <c:f>obliczenia!$E$36:$AH$36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7.3000000000000007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9F5-4A80-B45A-1EC1F78D8AA5}"/>
            </c:ext>
          </c:extLst>
        </c:ser>
        <c:ser>
          <c:idx val="9"/>
          <c:order val="9"/>
          <c:tx>
            <c:strRef>
              <c:f>obliczenia!$D$48</c:f>
              <c:strCache>
                <c:ptCount val="1"/>
                <c:pt idx="0">
                  <c:v>HALA 5</c:v>
                </c:pt>
              </c:strCache>
            </c:strRef>
          </c:tx>
          <c:spPr>
            <a:ln w="228600">
              <a:solidFill>
                <a:schemeClr val="bg1"/>
              </a:solidFill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3"/>
              <c:layout>
                <c:manualLayout>
                  <c:x val="-0.12307005380997599"/>
                  <c:y val="-7.1518049438118727E-3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B1A-4808-B570-F39EFF2D7B24}"/>
                </c:ext>
              </c:extLst>
            </c:dLbl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ysClr val="windowText" lastClr="000000"/>
                    </a:solidFill>
                  </a:defRPr>
                </a:pPr>
                <a:endParaRPr lang="pl-PL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obliczenia!$E$48:$AH$48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7.3000000000000007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9F5-4A80-B45A-1EC1F78D8AA5}"/>
            </c:ext>
          </c:extLst>
        </c:ser>
        <c:ser>
          <c:idx val="10"/>
          <c:order val="10"/>
          <c:tx>
            <c:strRef>
              <c:f>obliczenia!$B$37</c:f>
              <c:strCache>
                <c:ptCount val="1"/>
                <c:pt idx="0">
                  <c:v>6</c:v>
                </c:pt>
              </c:strCache>
            </c:strRef>
          </c:tx>
          <c:spPr>
            <a:ln w="193675" cap="sq">
              <a:noFill/>
            </a:ln>
          </c:spPr>
          <c:marker>
            <c:symbol val="none"/>
          </c:marker>
          <c:val>
            <c:numRef>
              <c:f>obliczenia!$E$37:$AH$37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6.3000000000000007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9F5-4A80-B45A-1EC1F78D8AA5}"/>
            </c:ext>
          </c:extLst>
        </c:ser>
        <c:ser>
          <c:idx val="11"/>
          <c:order val="11"/>
          <c:tx>
            <c:strRef>
              <c:f>obliczenia!$D$49</c:f>
              <c:strCache>
                <c:ptCount val="1"/>
                <c:pt idx="0">
                  <c:v>HALA 6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noFill/>
              </a:ln>
            </c:spPr>
          </c:marker>
          <c:dLbls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pl-PL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obliczenia!$E$49:$AH$49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6.3000000000000007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9F5-4A80-B45A-1EC1F78D8AA5}"/>
            </c:ext>
          </c:extLst>
        </c:ser>
        <c:ser>
          <c:idx val="12"/>
          <c:order val="12"/>
          <c:tx>
            <c:strRef>
              <c:f>obliczenia!$B$38</c:f>
              <c:strCache>
                <c:ptCount val="1"/>
                <c:pt idx="0">
                  <c:v>7</c:v>
                </c:pt>
              </c:strCache>
            </c:strRef>
          </c:tx>
          <c:spPr>
            <a:ln w="193675" cap="sq">
              <a:noFill/>
            </a:ln>
          </c:spPr>
          <c:marker>
            <c:symbol val="square"/>
            <c:size val="14"/>
            <c:spPr>
              <a:noFill/>
              <a:ln>
                <a:noFill/>
              </a:ln>
            </c:spPr>
          </c:marker>
          <c:val>
            <c:numRef>
              <c:f>obliczenia!$E$38:$AH$38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5.3000000000000007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9F5-4A80-B45A-1EC1F78D8AA5}"/>
            </c:ext>
          </c:extLst>
        </c:ser>
        <c:ser>
          <c:idx val="13"/>
          <c:order val="13"/>
          <c:tx>
            <c:strRef>
              <c:f>obliczenia!$D$50</c:f>
              <c:strCache>
                <c:ptCount val="1"/>
                <c:pt idx="0">
                  <c:v>HALA 7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noFill/>
              </a:ln>
            </c:spPr>
          </c:marker>
          <c:dLbls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pl-PL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obliczenia!$E$50:$AH$50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5.3000000000000007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9F5-4A80-B45A-1EC1F78D8AA5}"/>
            </c:ext>
          </c:extLst>
        </c:ser>
        <c:ser>
          <c:idx val="14"/>
          <c:order val="14"/>
          <c:tx>
            <c:strRef>
              <c:f>obliczenia!$B$39</c:f>
              <c:strCache>
                <c:ptCount val="1"/>
                <c:pt idx="0">
                  <c:v>8</c:v>
                </c:pt>
              </c:strCache>
            </c:strRef>
          </c:tx>
          <c:spPr>
            <a:ln w="193675" cap="sq">
              <a:noFill/>
            </a:ln>
          </c:spPr>
          <c:marker>
            <c:symbol val="square"/>
            <c:size val="14"/>
            <c:spPr>
              <a:noFill/>
              <a:ln>
                <a:noFill/>
              </a:ln>
            </c:spPr>
          </c:marker>
          <c:val>
            <c:numRef>
              <c:f>obliczenia!$E$39:$AH$39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4.3000000000000007</c:v>
                </c:pt>
                <c:pt idx="8">
                  <c:v>4.3000000000000007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F5-4A80-B45A-1EC1F78D8AA5}"/>
            </c:ext>
          </c:extLst>
        </c:ser>
        <c:ser>
          <c:idx val="15"/>
          <c:order val="15"/>
          <c:tx>
            <c:strRef>
              <c:f>obliczenia!$D$51</c:f>
              <c:strCache>
                <c:ptCount val="1"/>
                <c:pt idx="0">
                  <c:v>HALA 8</c:v>
                </c:pt>
              </c:strCache>
            </c:strRef>
          </c:tx>
          <c:spPr>
            <a:ln cap="sq">
              <a:noFill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noFill/>
              </a:ln>
            </c:spPr>
          </c:marker>
          <c:dLbls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pl-PL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obliczenia!$E$51:$AH$51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4.3000000000000007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9F5-4A80-B45A-1EC1F78D8AA5}"/>
            </c:ext>
          </c:extLst>
        </c:ser>
        <c:ser>
          <c:idx val="16"/>
          <c:order val="16"/>
          <c:tx>
            <c:strRef>
              <c:f>obliczenia!$B$40</c:f>
              <c:strCache>
                <c:ptCount val="1"/>
                <c:pt idx="0">
                  <c:v>9</c:v>
                </c:pt>
              </c:strCache>
            </c:strRef>
          </c:tx>
          <c:spPr>
            <a:ln w="193675" cap="sq">
              <a:noFill/>
            </a:ln>
          </c:spPr>
          <c:marker>
            <c:symbol val="square"/>
            <c:size val="14"/>
            <c:spPr>
              <a:noFill/>
              <a:ln>
                <a:noFill/>
              </a:ln>
            </c:spPr>
          </c:marker>
          <c:val>
            <c:numRef>
              <c:f>obliczenia!$E$40:$AH$40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3.3000000000000007</c:v>
                </c:pt>
                <c:pt idx="10">
                  <c:v>3.3000000000000007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D9F5-4A80-B45A-1EC1F78D8AA5}"/>
            </c:ext>
          </c:extLst>
        </c:ser>
        <c:ser>
          <c:idx val="17"/>
          <c:order val="17"/>
          <c:tx>
            <c:strRef>
              <c:f>obliczenia!$D$52</c:f>
              <c:strCache>
                <c:ptCount val="1"/>
                <c:pt idx="0">
                  <c:v>HALA 9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noFill/>
              </a:ln>
            </c:spPr>
          </c:marker>
          <c:dLbls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pl-PL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obliczenia!$E$52:$AH$52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3.3000000000000007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9F5-4A80-B45A-1EC1F78D8AA5}"/>
            </c:ext>
          </c:extLst>
        </c:ser>
        <c:ser>
          <c:idx val="18"/>
          <c:order val="18"/>
          <c:tx>
            <c:v>Dzisiaj</c:v>
          </c:tx>
          <c:marker>
            <c:symbol val="none"/>
          </c:marker>
          <c:errBars>
            <c:errDir val="y"/>
            <c:errBarType val="both"/>
            <c:errValType val="fixedVal"/>
            <c:noEndCap val="0"/>
            <c:val val="10"/>
            <c:spPr>
              <a:ln w="263525">
                <a:solidFill>
                  <a:schemeClr val="bg1">
                    <a:lumMod val="95000"/>
                  </a:schemeClr>
                </a:solidFill>
              </a:ln>
            </c:spPr>
          </c:errBars>
          <c:val>
            <c:numRef>
              <c:f>obliczenia!$E$56:$AH$56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D9F5-4A80-B45A-1EC1F78D8AA5}"/>
            </c:ext>
          </c:extLst>
        </c:ser>
        <c:ser>
          <c:idx val="19"/>
          <c:order val="19"/>
          <c:tx>
            <c:strRef>
              <c:f>obliczenia!$D$58</c:f>
              <c:strCache>
                <c:ptCount val="1"/>
                <c:pt idx="0">
                  <c:v>sie 2021</c:v>
                </c:pt>
              </c:strCache>
            </c:strRef>
          </c:tx>
          <c:spPr>
            <a:ln w="228600" cap="sq">
              <a:solidFill>
                <a:schemeClr val="accent3">
                  <a:lumMod val="20000"/>
                  <a:lumOff val="80000"/>
                </a:schemeClr>
              </a:solidFill>
            </a:ln>
          </c:spPr>
          <c:marker>
            <c:symbol val="none"/>
          </c:marker>
          <c:val>
            <c:numRef>
              <c:f>obliczenia!$E$58:$AH$58</c:f>
              <c:numCache>
                <c:formatCode>General</c:formatCode>
                <c:ptCount val="30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D9F5-4A80-B45A-1EC1F78D8AA5}"/>
            </c:ext>
          </c:extLst>
        </c:ser>
        <c:ser>
          <c:idx val="20"/>
          <c:order val="20"/>
          <c:tx>
            <c:strRef>
              <c:f>obliczenia!$D$61</c:f>
              <c:strCache>
                <c:ptCount val="1"/>
                <c:pt idx="0">
                  <c:v>wrz 2021</c:v>
                </c:pt>
              </c:strCache>
            </c:strRef>
          </c:tx>
          <c:spPr>
            <a:ln w="228600" cap="sq">
              <a:solidFill>
                <a:schemeClr val="accent2">
                  <a:lumMod val="20000"/>
                  <a:lumOff val="80000"/>
                </a:schemeClr>
              </a:solidFill>
            </a:ln>
          </c:spPr>
          <c:marker>
            <c:symbol val="none"/>
          </c:marker>
          <c:val>
            <c:numRef>
              <c:f>obliczenia!$E$61:$AH$61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D9F5-4A80-B45A-1EC1F78D8AA5}"/>
            </c:ext>
          </c:extLst>
        </c:ser>
        <c:ser>
          <c:idx val="21"/>
          <c:order val="21"/>
          <c:tx>
            <c:strRef>
              <c:f>obliczenia!$D$66</c:f>
              <c:strCache>
                <c:ptCount val="1"/>
                <c:pt idx="0">
                  <c:v>wrz 2021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>
                    <a:solidFill>
                      <a:schemeClr val="tx1"/>
                    </a:solidFill>
                  </a:defRPr>
                </a:pPr>
                <a:endParaRPr lang="pl-PL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obliczenia!$E$66:$AH$66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0.5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D9F5-4A80-B45A-1EC1F78D8AA5}"/>
            </c:ext>
          </c:extLst>
        </c:ser>
        <c:ser>
          <c:idx val="22"/>
          <c:order val="22"/>
          <c:tx>
            <c:strRef>
              <c:f>obliczenia!$D$65</c:f>
              <c:strCache>
                <c:ptCount val="1"/>
                <c:pt idx="0">
                  <c:v>sie 2021</c:v>
                </c:pt>
              </c:strCache>
            </c:strRef>
          </c:tx>
          <c:spPr>
            <a:ln w="209550" cap="sq"/>
          </c:spPr>
          <c:marker>
            <c:symbol val="none"/>
          </c:marker>
          <c:dPt>
            <c:idx val="2"/>
            <c:bubble3D val="0"/>
            <c:spPr>
              <a:ln w="28575" cap="sq"/>
            </c:spPr>
            <c:extLst>
              <c:ext xmlns:c16="http://schemas.microsoft.com/office/drawing/2014/chart" uri="{C3380CC4-5D6E-409C-BE32-E72D297353CC}">
                <c16:uniqueId val="{00000017-D9F5-4A80-B45A-1EC1F78D8AA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>
                      <a:solidFill>
                        <a:schemeClr val="tx2"/>
                      </a:solidFill>
                    </a:defRPr>
                  </a:pPr>
                  <a:endParaRPr lang="pl-PL"/>
                </a:p>
              </c:txPr>
              <c:dLblPos val="ct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D9F5-4A80-B45A-1EC1F78D8A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>
                    <a:solidFill>
                      <a:schemeClr val="tx1"/>
                    </a:solidFill>
                  </a:defRPr>
                </a:pPr>
                <a:endParaRPr lang="pl-PL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obliczenia!$E$65:$AH$65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D9F5-4A80-B45A-1EC1F78D8AA5}"/>
            </c:ext>
          </c:extLst>
        </c:ser>
        <c:ser>
          <c:idx val="24"/>
          <c:order val="23"/>
          <c:tx>
            <c:v>Day Dot Line</c:v>
          </c:tx>
          <c:spPr>
            <a:ln w="15875">
              <a:solidFill>
                <a:schemeClr val="tx2"/>
              </a:solidFill>
            </a:ln>
          </c:spPr>
          <c:marker>
            <c:symbol val="circle"/>
            <c:size val="5"/>
            <c:spPr>
              <a:solidFill>
                <a:schemeClr val="tx2"/>
              </a:solidFill>
              <a:ln>
                <a:noFill/>
              </a:ln>
            </c:spPr>
          </c:marker>
          <c:dLbls>
            <c:dLbl>
              <c:idx val="0"/>
              <c:tx>
                <c:strRef>
                  <c:f>obliczenia!$E$72</c:f>
                  <c:strCache>
                    <c:ptCount val="1"/>
                    <c:pt idx="0">
                      <c:v>09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{26DDB03F-403C-45A1-9BFA-5221C1D0F3CC}</c15:txfldGUID>
                      <c15:f>obliczenia!$E$72</c15:f>
                      <c15:dlblFieldTableCache>
                        <c:ptCount val="1"/>
                        <c:pt idx="0">
                          <c:v>09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D9F5-4A80-B45A-1EC1F78D8AA5}"/>
                </c:ext>
              </c:extLst>
            </c:dLbl>
            <c:dLbl>
              <c:idx val="1"/>
              <c:tx>
                <c:strRef>
                  <c:f>obliczenia!$F$72</c:f>
                  <c:strCache>
                    <c:ptCount val="1"/>
                    <c:pt idx="0">
                      <c:v>10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{EAA9823F-CD1C-423A-AC95-A6D08FA4B30B}</c15:txfldGUID>
                      <c15:f>obliczenia!$F$72</c15:f>
                      <c15:dlblFieldTableCache>
                        <c:ptCount val="1"/>
                        <c:pt idx="0">
                          <c:v>10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D9F5-4A80-B45A-1EC1F78D8AA5}"/>
                </c:ext>
              </c:extLst>
            </c:dLbl>
            <c:dLbl>
              <c:idx val="2"/>
              <c:tx>
                <c:strRef>
                  <c:f>obliczenia!$G$72</c:f>
                  <c:strCache>
                    <c:ptCount val="1"/>
                    <c:pt idx="0">
                      <c:v>11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{0E443017-1EE3-41A5-BC84-DE8978CE96BF}</c15:txfldGUID>
                      <c15:f>obliczenia!$G$72</c15:f>
                      <c15:dlblFieldTableCache>
                        <c:ptCount val="1"/>
                        <c:pt idx="0">
                          <c:v>11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D9F5-4A80-B45A-1EC1F78D8AA5}"/>
                </c:ext>
              </c:extLst>
            </c:dLbl>
            <c:dLbl>
              <c:idx val="3"/>
              <c:tx>
                <c:strRef>
                  <c:f>obliczenia!$H$72</c:f>
                  <c:strCache>
                    <c:ptCount val="1"/>
                    <c:pt idx="0">
                      <c:v>12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{E452D359-267F-442E-8133-C5E25441E47B}</c15:txfldGUID>
                      <c15:f>obliczenia!$H$72</c15:f>
                      <c15:dlblFieldTableCache>
                        <c:ptCount val="1"/>
                        <c:pt idx="0">
                          <c:v>12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D9F5-4A80-B45A-1EC1F78D8AA5}"/>
                </c:ext>
              </c:extLst>
            </c:dLbl>
            <c:dLbl>
              <c:idx val="4"/>
              <c:tx>
                <c:strRef>
                  <c:f>obliczenia!$I$72</c:f>
                  <c:strCache>
                    <c:ptCount val="1"/>
                    <c:pt idx="0">
                      <c:v>13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{AFF5143B-403F-4DC9-876E-7F5798CE52E4}</c15:txfldGUID>
                      <c15:f>obliczenia!$I$72</c15:f>
                      <c15:dlblFieldTableCache>
                        <c:ptCount val="1"/>
                        <c:pt idx="0">
                          <c:v>13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D9F5-4A80-B45A-1EC1F78D8AA5}"/>
                </c:ext>
              </c:extLst>
            </c:dLbl>
            <c:dLbl>
              <c:idx val="5"/>
              <c:tx>
                <c:strRef>
                  <c:f>obliczenia!$J$72</c:f>
                  <c:strCache>
                    <c:ptCount val="1"/>
                    <c:pt idx="0">
                      <c:v>14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{F26354B4-1078-466E-AA31-5E5428E7F50F}</c15:txfldGUID>
                      <c15:f>obliczenia!$J$72</c15:f>
                      <c15:dlblFieldTableCache>
                        <c:ptCount val="1"/>
                        <c:pt idx="0">
                          <c:v>14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D9F5-4A80-B45A-1EC1F78D8AA5}"/>
                </c:ext>
              </c:extLst>
            </c:dLbl>
            <c:dLbl>
              <c:idx val="6"/>
              <c:tx>
                <c:strRef>
                  <c:f>obliczenia!$K$72</c:f>
                  <c:strCache>
                    <c:ptCount val="1"/>
                    <c:pt idx="0">
                      <c:v>15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{1C5AA088-AA6D-455C-906A-0EA2029D2C24}</c15:txfldGUID>
                      <c15:f>obliczenia!$K$72</c15:f>
                      <c15:dlblFieldTableCache>
                        <c:ptCount val="1"/>
                        <c:pt idx="0">
                          <c:v>15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D9F5-4A80-B45A-1EC1F78D8AA5}"/>
                </c:ext>
              </c:extLst>
            </c:dLbl>
            <c:dLbl>
              <c:idx val="7"/>
              <c:tx>
                <c:strRef>
                  <c:f>obliczenia!$L$72</c:f>
                  <c:strCache>
                    <c:ptCount val="1"/>
                    <c:pt idx="0">
                      <c:v>16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{090EB81A-B26A-45B4-A50A-4136ED85ECE7}</c15:txfldGUID>
                      <c15:f>obliczenia!$L$72</c15:f>
                      <c15:dlblFieldTableCache>
                        <c:ptCount val="1"/>
                        <c:pt idx="0">
                          <c:v>16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D9F5-4A80-B45A-1EC1F78D8AA5}"/>
                </c:ext>
              </c:extLst>
            </c:dLbl>
            <c:dLbl>
              <c:idx val="8"/>
              <c:tx>
                <c:strRef>
                  <c:f>obliczenia!$M$72</c:f>
                  <c:strCache>
                    <c:ptCount val="1"/>
                    <c:pt idx="0">
                      <c:v>17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{EFFF4BC9-422A-4C93-B127-4D2FF96C1B17}</c15:txfldGUID>
                      <c15:f>obliczenia!$M$72</c15:f>
                      <c15:dlblFieldTableCache>
                        <c:ptCount val="1"/>
                        <c:pt idx="0">
                          <c:v>17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D9F5-4A80-B45A-1EC1F78D8AA5}"/>
                </c:ext>
              </c:extLst>
            </c:dLbl>
            <c:dLbl>
              <c:idx val="9"/>
              <c:tx>
                <c:strRef>
                  <c:f>obliczenia!$N$72</c:f>
                  <c:strCache>
                    <c:ptCount val="1"/>
                    <c:pt idx="0">
                      <c:v>18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{7542C3F6-5556-49EA-9FF9-7B5304CE638B}</c15:txfldGUID>
                      <c15:f>obliczenia!$N$72</c15:f>
                      <c15:dlblFieldTableCache>
                        <c:ptCount val="1"/>
                        <c:pt idx="0">
                          <c:v>18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3-D9F5-4A80-B45A-1EC1F78D8AA5}"/>
                </c:ext>
              </c:extLst>
            </c:dLbl>
            <c:dLbl>
              <c:idx val="10"/>
              <c:tx>
                <c:strRef>
                  <c:f>obliczenia!$O$72</c:f>
                  <c:strCache>
                    <c:ptCount val="1"/>
                    <c:pt idx="0">
                      <c:v>19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{6E2AD5C7-7297-4696-A4AD-E8BEB71557D9}</c15:txfldGUID>
                      <c15:f>obliczenia!$O$72</c15:f>
                      <c15:dlblFieldTableCache>
                        <c:ptCount val="1"/>
                        <c:pt idx="0">
                          <c:v>19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D9F5-4A80-B45A-1EC1F78D8AA5}"/>
                </c:ext>
              </c:extLst>
            </c:dLbl>
            <c:dLbl>
              <c:idx val="11"/>
              <c:tx>
                <c:strRef>
                  <c:f>obliczenia!$P$72</c:f>
                  <c:strCache>
                    <c:ptCount val="1"/>
                    <c:pt idx="0">
                      <c:v>20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{457E45F7-0D57-4492-B357-395610C985C4}</c15:txfldGUID>
                      <c15:f>obliczenia!$P$72</c15:f>
                      <c15:dlblFieldTableCache>
                        <c:ptCount val="1"/>
                        <c:pt idx="0">
                          <c:v>20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D9F5-4A80-B45A-1EC1F78D8AA5}"/>
                </c:ext>
              </c:extLst>
            </c:dLbl>
            <c:dLbl>
              <c:idx val="12"/>
              <c:tx>
                <c:strRef>
                  <c:f>obliczenia!$Q$72</c:f>
                  <c:strCache>
                    <c:ptCount val="1"/>
                    <c:pt idx="0">
                      <c:v>21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{58C118BD-AFEE-4B24-AE22-084CA9BE8235}</c15:txfldGUID>
                      <c15:f>obliczenia!$Q$72</c15:f>
                      <c15:dlblFieldTableCache>
                        <c:ptCount val="1"/>
                        <c:pt idx="0">
                          <c:v>21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6-D9F5-4A80-B45A-1EC1F78D8AA5}"/>
                </c:ext>
              </c:extLst>
            </c:dLbl>
            <c:dLbl>
              <c:idx val="13"/>
              <c:tx>
                <c:strRef>
                  <c:f>obliczenia!$R$72</c:f>
                  <c:strCache>
                    <c:ptCount val="1"/>
                    <c:pt idx="0">
                      <c:v>22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{1916F194-E62B-4EDE-A505-BBCCFCE418F6}</c15:txfldGUID>
                      <c15:f>obliczenia!$R$72</c15:f>
                      <c15:dlblFieldTableCache>
                        <c:ptCount val="1"/>
                        <c:pt idx="0">
                          <c:v>22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7-D9F5-4A80-B45A-1EC1F78D8AA5}"/>
                </c:ext>
              </c:extLst>
            </c:dLbl>
            <c:dLbl>
              <c:idx val="14"/>
              <c:tx>
                <c:strRef>
                  <c:f>obliczenia!$S$72</c:f>
                  <c:strCache>
                    <c:ptCount val="1"/>
                    <c:pt idx="0">
                      <c:v>23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{98122CCB-2220-4866-BC1E-1EB538DD944E}</c15:txfldGUID>
                      <c15:f>obliczenia!$S$72</c15:f>
                      <c15:dlblFieldTableCache>
                        <c:ptCount val="1"/>
                        <c:pt idx="0">
                          <c:v>23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8-D9F5-4A80-B45A-1EC1F78D8AA5}"/>
                </c:ext>
              </c:extLst>
            </c:dLbl>
            <c:dLbl>
              <c:idx val="15"/>
              <c:tx>
                <c:strRef>
                  <c:f>obliczenia!$T$72</c:f>
                  <c:strCache>
                    <c:ptCount val="1"/>
                    <c:pt idx="0">
                      <c:v>24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{A4DAC081-23E7-4709-996F-F96512A9809D}</c15:txfldGUID>
                      <c15:f>obliczenia!$T$72</c15:f>
                      <c15:dlblFieldTableCache>
                        <c:ptCount val="1"/>
                        <c:pt idx="0">
                          <c:v>24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9-D9F5-4A80-B45A-1EC1F78D8AA5}"/>
                </c:ext>
              </c:extLst>
            </c:dLbl>
            <c:dLbl>
              <c:idx val="16"/>
              <c:tx>
                <c:strRef>
                  <c:f>obliczenia!$U$72</c:f>
                  <c:strCache>
                    <c:ptCount val="1"/>
                    <c:pt idx="0">
                      <c:v>25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{B00A9A1E-3750-48E4-BB22-21EC351A2FC7}</c15:txfldGUID>
                      <c15:f>obliczenia!$U$72</c15:f>
                      <c15:dlblFieldTableCache>
                        <c:ptCount val="1"/>
                        <c:pt idx="0">
                          <c:v>25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A-D9F5-4A80-B45A-1EC1F78D8AA5}"/>
                </c:ext>
              </c:extLst>
            </c:dLbl>
            <c:dLbl>
              <c:idx val="17"/>
              <c:tx>
                <c:strRef>
                  <c:f>obliczenia!$V$72</c:f>
                  <c:strCache>
                    <c:ptCount val="1"/>
                    <c:pt idx="0">
                      <c:v>26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{B2483E8A-FD9E-40DB-9DDB-A6A93A757177}</c15:txfldGUID>
                      <c15:f>obliczenia!$V$72</c15:f>
                      <c15:dlblFieldTableCache>
                        <c:ptCount val="1"/>
                        <c:pt idx="0">
                          <c:v>26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B-D9F5-4A80-B45A-1EC1F78D8AA5}"/>
                </c:ext>
              </c:extLst>
            </c:dLbl>
            <c:dLbl>
              <c:idx val="18"/>
              <c:tx>
                <c:strRef>
                  <c:f>obliczenia!$W$72</c:f>
                  <c:strCache>
                    <c:ptCount val="1"/>
                    <c:pt idx="0">
                      <c:v>27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{801B1CEA-0872-460D-8DAB-4C85525E69DE}</c15:txfldGUID>
                      <c15:f>obliczenia!$W$72</c15:f>
                      <c15:dlblFieldTableCache>
                        <c:ptCount val="1"/>
                        <c:pt idx="0">
                          <c:v>27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C-D9F5-4A80-B45A-1EC1F78D8AA5}"/>
                </c:ext>
              </c:extLst>
            </c:dLbl>
            <c:dLbl>
              <c:idx val="19"/>
              <c:tx>
                <c:strRef>
                  <c:f>obliczenia!$X$72</c:f>
                  <c:strCache>
                    <c:ptCount val="1"/>
                    <c:pt idx="0">
                      <c:v>28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{B1E70F0D-ABE9-4C42-B7C9-5C45460F2C22}</c15:txfldGUID>
                      <c15:f>obliczenia!$X$72</c15:f>
                      <c15:dlblFieldTableCache>
                        <c:ptCount val="1"/>
                        <c:pt idx="0">
                          <c:v>28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D-D9F5-4A80-B45A-1EC1F78D8AA5}"/>
                </c:ext>
              </c:extLst>
            </c:dLbl>
            <c:dLbl>
              <c:idx val="20"/>
              <c:tx>
                <c:strRef>
                  <c:f>obliczenia!$Y$72</c:f>
                  <c:strCache>
                    <c:ptCount val="1"/>
                    <c:pt idx="0">
                      <c:v>29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{4C932638-EFBC-4672-903B-CE6979D5E941}</c15:txfldGUID>
                      <c15:f>obliczenia!$Y$72</c15:f>
                      <c15:dlblFieldTableCache>
                        <c:ptCount val="1"/>
                        <c:pt idx="0">
                          <c:v>29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E-D9F5-4A80-B45A-1EC1F78D8AA5}"/>
                </c:ext>
              </c:extLst>
            </c:dLbl>
            <c:dLbl>
              <c:idx val="21"/>
              <c:tx>
                <c:strRef>
                  <c:f>obliczenia!$Z$72</c:f>
                  <c:strCache>
                    <c:ptCount val="1"/>
                    <c:pt idx="0">
                      <c:v>30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{FA3345CC-7280-4FD1-90E4-0FF8862A6CFE}</c15:txfldGUID>
                      <c15:f>obliczenia!$Z$72</c15:f>
                      <c15:dlblFieldTableCache>
                        <c:ptCount val="1"/>
                        <c:pt idx="0">
                          <c:v>30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F-D9F5-4A80-B45A-1EC1F78D8AA5}"/>
                </c:ext>
              </c:extLst>
            </c:dLbl>
            <c:dLbl>
              <c:idx val="22"/>
              <c:tx>
                <c:strRef>
                  <c:f>obliczenia!$AA$72</c:f>
                  <c:strCache>
                    <c:ptCount val="1"/>
                    <c:pt idx="0">
                      <c:v>31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{60CF77C1-E65E-403D-8551-D1F6E5E1E242}</c15:txfldGUID>
                      <c15:f>obliczenia!$AA$72</c15:f>
                      <c15:dlblFieldTableCache>
                        <c:ptCount val="1"/>
                        <c:pt idx="0">
                          <c:v>31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0-D9F5-4A80-B45A-1EC1F78D8AA5}"/>
                </c:ext>
              </c:extLst>
            </c:dLbl>
            <c:dLbl>
              <c:idx val="23"/>
              <c:tx>
                <c:strRef>
                  <c:f>obliczenia!$AB$72</c:f>
                  <c:strCache>
                    <c:ptCount val="1"/>
                    <c:pt idx="0">
                      <c:v>01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{3BE6A06E-75B4-45A4-BBBB-6669FE53E543}</c15:txfldGUID>
                      <c15:f>obliczenia!$AB$72</c15:f>
                      <c15:dlblFieldTableCache>
                        <c:ptCount val="1"/>
                        <c:pt idx="0">
                          <c:v>01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1-D9F5-4A80-B45A-1EC1F78D8AA5}"/>
                </c:ext>
              </c:extLst>
            </c:dLbl>
            <c:dLbl>
              <c:idx val="24"/>
              <c:tx>
                <c:strRef>
                  <c:f>obliczenia!$AC$72</c:f>
                  <c:strCache>
                    <c:ptCount val="1"/>
                    <c:pt idx="0">
                      <c:v>02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{5D5DDB5C-7A38-4CFB-8EE9-DB860767BA3B}</c15:txfldGUID>
                      <c15:f>obliczenia!$AC$72</c15:f>
                      <c15:dlblFieldTableCache>
                        <c:ptCount val="1"/>
                        <c:pt idx="0">
                          <c:v>02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2-D9F5-4A80-B45A-1EC1F78D8AA5}"/>
                </c:ext>
              </c:extLst>
            </c:dLbl>
            <c:dLbl>
              <c:idx val="25"/>
              <c:tx>
                <c:strRef>
                  <c:f>obliczenia!$AD$72</c:f>
                  <c:strCache>
                    <c:ptCount val="1"/>
                    <c:pt idx="0">
                      <c:v>03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{9CAB2930-9585-49F4-A808-8371A3A559B9}</c15:txfldGUID>
                      <c15:f>obliczenia!$AD$72</c15:f>
                      <c15:dlblFieldTableCache>
                        <c:ptCount val="1"/>
                        <c:pt idx="0">
                          <c:v>03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3-D9F5-4A80-B45A-1EC1F78D8AA5}"/>
                </c:ext>
              </c:extLst>
            </c:dLbl>
            <c:dLbl>
              <c:idx val="26"/>
              <c:tx>
                <c:strRef>
                  <c:f>obliczenia!$AE$72</c:f>
                  <c:strCache>
                    <c:ptCount val="1"/>
                    <c:pt idx="0">
                      <c:v>04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{6BBEA164-4A66-4EC7-880C-F5AD282EF22D}</c15:txfldGUID>
                      <c15:f>obliczenia!$AE$72</c15:f>
                      <c15:dlblFieldTableCache>
                        <c:ptCount val="1"/>
                        <c:pt idx="0">
                          <c:v>04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4-D9F5-4A80-B45A-1EC1F78D8AA5}"/>
                </c:ext>
              </c:extLst>
            </c:dLbl>
            <c:dLbl>
              <c:idx val="27"/>
              <c:tx>
                <c:strRef>
                  <c:f>obliczenia!$AF$72</c:f>
                  <c:strCache>
                    <c:ptCount val="1"/>
                    <c:pt idx="0">
                      <c:v>05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{29ABA01B-4395-446E-B1D7-47A4A0326E78}</c15:txfldGUID>
                      <c15:f>obliczenia!$AF$72</c15:f>
                      <c15:dlblFieldTableCache>
                        <c:ptCount val="1"/>
                        <c:pt idx="0">
                          <c:v>05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5-D9F5-4A80-B45A-1EC1F78D8AA5}"/>
                </c:ext>
              </c:extLst>
            </c:dLbl>
            <c:dLbl>
              <c:idx val="28"/>
              <c:tx>
                <c:strRef>
                  <c:f>obliczenia!$AG$72</c:f>
                  <c:strCache>
                    <c:ptCount val="1"/>
                    <c:pt idx="0">
                      <c:v>06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{33BA3BE1-EEBE-490B-9061-9FD1461BDD03}</c15:txfldGUID>
                      <c15:f>obliczenia!$AG$72</c15:f>
                      <c15:dlblFieldTableCache>
                        <c:ptCount val="1"/>
                        <c:pt idx="0">
                          <c:v>06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6-D9F5-4A80-B45A-1EC1F78D8AA5}"/>
                </c:ext>
              </c:extLst>
            </c:dLbl>
            <c:dLbl>
              <c:idx val="29"/>
              <c:tx>
                <c:strRef>
                  <c:f>obliczenia!$AH$72</c:f>
                  <c:strCache>
                    <c:ptCount val="1"/>
                    <c:pt idx="0">
                      <c:v>07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{07A9DEB4-FBC5-468A-8D46-D13975FEC0CD}</c15:txfldGUID>
                      <c15:f>obliczenia!$AH$72</c15:f>
                      <c15:dlblFieldTableCache>
                        <c:ptCount val="1"/>
                        <c:pt idx="0">
                          <c:v>07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7-D9F5-4A80-B45A-1EC1F78D8A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obliczenia!$E$71:$AH$71</c:f>
              <c:numCache>
                <c:formatCode>General</c:formatCode>
                <c:ptCount val="30"/>
                <c:pt idx="0">
                  <c:v>1.3</c:v>
                </c:pt>
                <c:pt idx="1">
                  <c:v>1.3</c:v>
                </c:pt>
                <c:pt idx="2">
                  <c:v>1.3</c:v>
                </c:pt>
                <c:pt idx="3">
                  <c:v>1.3</c:v>
                </c:pt>
                <c:pt idx="4">
                  <c:v>1.3</c:v>
                </c:pt>
                <c:pt idx="5">
                  <c:v>1.3</c:v>
                </c:pt>
                <c:pt idx="6">
                  <c:v>1.3</c:v>
                </c:pt>
                <c:pt idx="7">
                  <c:v>1.3</c:v>
                </c:pt>
                <c:pt idx="8">
                  <c:v>1.3</c:v>
                </c:pt>
                <c:pt idx="9">
                  <c:v>1.3</c:v>
                </c:pt>
                <c:pt idx="10">
                  <c:v>1.3</c:v>
                </c:pt>
                <c:pt idx="11">
                  <c:v>1.3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1.3</c:v>
                </c:pt>
                <c:pt idx="16">
                  <c:v>1.3</c:v>
                </c:pt>
                <c:pt idx="17">
                  <c:v>1.3</c:v>
                </c:pt>
                <c:pt idx="18">
                  <c:v>1.3</c:v>
                </c:pt>
                <c:pt idx="19">
                  <c:v>1.3</c:v>
                </c:pt>
                <c:pt idx="20">
                  <c:v>1.3</c:v>
                </c:pt>
                <c:pt idx="21">
                  <c:v>1.3</c:v>
                </c:pt>
                <c:pt idx="22">
                  <c:v>1.3</c:v>
                </c:pt>
                <c:pt idx="23">
                  <c:v>1.3</c:v>
                </c:pt>
                <c:pt idx="24">
                  <c:v>1.3</c:v>
                </c:pt>
                <c:pt idx="25">
                  <c:v>1.3</c:v>
                </c:pt>
                <c:pt idx="26">
                  <c:v>1.3</c:v>
                </c:pt>
                <c:pt idx="27">
                  <c:v>1.3</c:v>
                </c:pt>
                <c:pt idx="28">
                  <c:v>1.3</c:v>
                </c:pt>
                <c:pt idx="2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D9F5-4A80-B45A-1EC1F78D8AA5}"/>
            </c:ext>
          </c:extLst>
        </c:ser>
        <c:ser>
          <c:idx val="23"/>
          <c:order val="24"/>
          <c:tx>
            <c:v>Day Dot Line For Text Labels</c:v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strRef>
                  <c:f>obliczenia!$E$70</c:f>
                  <c:strCache>
                    <c:ptCount val="1"/>
                    <c:pt idx="0">
                      <c:v>PON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{FFF466AF-1ABD-491B-9429-6300FC374D1D}</c15:txfldGUID>
                      <c15:f>obliczenia!$E$70</c15:f>
                      <c15:dlblFieldTableCache>
                        <c:ptCount val="1"/>
                        <c:pt idx="0">
                          <c:v>PON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9-D9F5-4A80-B45A-1EC1F78D8AA5}"/>
                </c:ext>
              </c:extLst>
            </c:dLbl>
            <c:dLbl>
              <c:idx val="1"/>
              <c:tx>
                <c:strRef>
                  <c:f>obliczenia!$F$70</c:f>
                  <c:strCache>
                    <c:ptCount val="1"/>
                    <c:pt idx="0">
                      <c:v>WT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{8E02D0EF-5940-4916-8AA6-98142EA0F5A6}</c15:txfldGUID>
                      <c15:f>obliczenia!$F$70</c15:f>
                      <c15:dlblFieldTableCache>
                        <c:ptCount val="1"/>
                        <c:pt idx="0">
                          <c:v>WT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A-D9F5-4A80-B45A-1EC1F78D8AA5}"/>
                </c:ext>
              </c:extLst>
            </c:dLbl>
            <c:dLbl>
              <c:idx val="2"/>
              <c:tx>
                <c:strRef>
                  <c:f>obliczenia!$G$70</c:f>
                  <c:strCache>
                    <c:ptCount val="1"/>
                    <c:pt idx="0">
                      <c:v>ŚR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{5B7BCF3D-F313-496D-922E-BB38BF5DC828}</c15:txfldGUID>
                      <c15:f>obliczenia!$G$70</c15:f>
                      <c15:dlblFieldTableCache>
                        <c:ptCount val="1"/>
                        <c:pt idx="0">
                          <c:v>ŚR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B-D9F5-4A80-B45A-1EC1F78D8AA5}"/>
                </c:ext>
              </c:extLst>
            </c:dLbl>
            <c:dLbl>
              <c:idx val="3"/>
              <c:tx>
                <c:strRef>
                  <c:f>obliczenia!$H$70</c:f>
                  <c:strCache>
                    <c:ptCount val="1"/>
                    <c:pt idx="0">
                      <c:v>CZW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{103BEC3E-3A88-4828-83BF-C23CCC7C5587}</c15:txfldGUID>
                      <c15:f>obliczenia!$H$70</c15:f>
                      <c15:dlblFieldTableCache>
                        <c:ptCount val="1"/>
                        <c:pt idx="0">
                          <c:v>CZW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C-D9F5-4A80-B45A-1EC1F78D8AA5}"/>
                </c:ext>
              </c:extLst>
            </c:dLbl>
            <c:dLbl>
              <c:idx val="4"/>
              <c:tx>
                <c:strRef>
                  <c:f>obliczenia!$I$70</c:f>
                  <c:strCache>
                    <c:ptCount val="1"/>
                    <c:pt idx="0">
                      <c:v>PT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{D79F7C4F-97CC-4EB4-A9E8-A8B103C8538D}</c15:txfldGUID>
                      <c15:f>obliczenia!$I$70</c15:f>
                      <c15:dlblFieldTableCache>
                        <c:ptCount val="1"/>
                        <c:pt idx="0">
                          <c:v>PT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D-D9F5-4A80-B45A-1EC1F78D8AA5}"/>
                </c:ext>
              </c:extLst>
            </c:dLbl>
            <c:dLbl>
              <c:idx val="5"/>
              <c:tx>
                <c:strRef>
                  <c:f>obliczenia!$J$70</c:f>
                  <c:strCache>
                    <c:ptCount val="1"/>
                    <c:pt idx="0">
                      <c:v>SOB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{7FD69484-B5EA-4D84-8567-96706748FC16}</c15:txfldGUID>
                      <c15:f>obliczenia!$J$70</c15:f>
                      <c15:dlblFieldTableCache>
                        <c:ptCount val="1"/>
                        <c:pt idx="0">
                          <c:v>SOB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E-D9F5-4A80-B45A-1EC1F78D8AA5}"/>
                </c:ext>
              </c:extLst>
            </c:dLbl>
            <c:dLbl>
              <c:idx val="6"/>
              <c:tx>
                <c:strRef>
                  <c:f>obliczenia!$K$70</c:f>
                  <c:strCache>
                    <c:ptCount val="1"/>
                    <c:pt idx="0">
                      <c:v>NIE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{9A5333BD-C685-494E-8119-C8706AF29E77}</c15:txfldGUID>
                      <c15:f>obliczenia!$K$70</c15:f>
                      <c15:dlblFieldTableCache>
                        <c:ptCount val="1"/>
                        <c:pt idx="0">
                          <c:v>NIE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F-D9F5-4A80-B45A-1EC1F78D8AA5}"/>
                </c:ext>
              </c:extLst>
            </c:dLbl>
            <c:dLbl>
              <c:idx val="7"/>
              <c:tx>
                <c:strRef>
                  <c:f>obliczenia!$L$70</c:f>
                  <c:strCache>
                    <c:ptCount val="1"/>
                    <c:pt idx="0">
                      <c:v>PON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{5915CB68-0828-4B41-8B60-DF3CBB339912}</c15:txfldGUID>
                      <c15:f>obliczenia!$L$70</c15:f>
                      <c15:dlblFieldTableCache>
                        <c:ptCount val="1"/>
                        <c:pt idx="0">
                          <c:v>PON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0-D9F5-4A80-B45A-1EC1F78D8AA5}"/>
                </c:ext>
              </c:extLst>
            </c:dLbl>
            <c:dLbl>
              <c:idx val="8"/>
              <c:tx>
                <c:strRef>
                  <c:f>obliczenia!$M$70</c:f>
                  <c:strCache>
                    <c:ptCount val="1"/>
                    <c:pt idx="0">
                      <c:v>WT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{22139B79-FD5A-4CDC-9881-95677F77FC9C}</c15:txfldGUID>
                      <c15:f>obliczenia!$M$70</c15:f>
                      <c15:dlblFieldTableCache>
                        <c:ptCount val="1"/>
                        <c:pt idx="0">
                          <c:v>WT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1-D9F5-4A80-B45A-1EC1F78D8AA5}"/>
                </c:ext>
              </c:extLst>
            </c:dLbl>
            <c:dLbl>
              <c:idx val="9"/>
              <c:tx>
                <c:strRef>
                  <c:f>obliczenia!$N$70</c:f>
                  <c:strCache>
                    <c:ptCount val="1"/>
                    <c:pt idx="0">
                      <c:v>ŚR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{858FABFB-6985-4810-965F-466B2F8FB8FD}</c15:txfldGUID>
                      <c15:f>obliczenia!$N$70</c15:f>
                      <c15:dlblFieldTableCache>
                        <c:ptCount val="1"/>
                        <c:pt idx="0">
                          <c:v>ŚR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2-D9F5-4A80-B45A-1EC1F78D8AA5}"/>
                </c:ext>
              </c:extLst>
            </c:dLbl>
            <c:dLbl>
              <c:idx val="10"/>
              <c:tx>
                <c:strRef>
                  <c:f>obliczenia!$O$70</c:f>
                  <c:strCache>
                    <c:ptCount val="1"/>
                    <c:pt idx="0">
                      <c:v>CZW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{91181D82-1EDB-48DD-8C6B-6367C8CEEBA5}</c15:txfldGUID>
                      <c15:f>obliczenia!$O$70</c15:f>
                      <c15:dlblFieldTableCache>
                        <c:ptCount val="1"/>
                        <c:pt idx="0">
                          <c:v>CZW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3-D9F5-4A80-B45A-1EC1F78D8AA5}"/>
                </c:ext>
              </c:extLst>
            </c:dLbl>
            <c:dLbl>
              <c:idx val="11"/>
              <c:tx>
                <c:strRef>
                  <c:f>obliczenia!$P$70</c:f>
                  <c:strCache>
                    <c:ptCount val="1"/>
                    <c:pt idx="0">
                      <c:v>PT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{A288E8C4-2E09-4956-8BE5-F48469AA0FAC}</c15:txfldGUID>
                      <c15:f>obliczenia!$P$70</c15:f>
                      <c15:dlblFieldTableCache>
                        <c:ptCount val="1"/>
                        <c:pt idx="0">
                          <c:v>PT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4-D9F5-4A80-B45A-1EC1F78D8AA5}"/>
                </c:ext>
              </c:extLst>
            </c:dLbl>
            <c:dLbl>
              <c:idx val="12"/>
              <c:tx>
                <c:strRef>
                  <c:f>obliczenia!$Q$70</c:f>
                  <c:strCache>
                    <c:ptCount val="1"/>
                    <c:pt idx="0">
                      <c:v>SOB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{6776CFC7-8CAE-42CF-B929-01AEF42B2EE7}</c15:txfldGUID>
                      <c15:f>obliczenia!$Q$70</c15:f>
                      <c15:dlblFieldTableCache>
                        <c:ptCount val="1"/>
                        <c:pt idx="0">
                          <c:v>SOB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5-D9F5-4A80-B45A-1EC1F78D8AA5}"/>
                </c:ext>
              </c:extLst>
            </c:dLbl>
            <c:dLbl>
              <c:idx val="13"/>
              <c:tx>
                <c:strRef>
                  <c:f>obliczenia!$R$70</c:f>
                  <c:strCache>
                    <c:ptCount val="1"/>
                    <c:pt idx="0">
                      <c:v>NIE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{F4A9D695-3AC1-4352-A9FA-4CBDA9829BF9}</c15:txfldGUID>
                      <c15:f>obliczenia!$R$70</c15:f>
                      <c15:dlblFieldTableCache>
                        <c:ptCount val="1"/>
                        <c:pt idx="0">
                          <c:v>NIE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6-D9F5-4A80-B45A-1EC1F78D8AA5}"/>
                </c:ext>
              </c:extLst>
            </c:dLbl>
            <c:dLbl>
              <c:idx val="14"/>
              <c:tx>
                <c:strRef>
                  <c:f>obliczenia!$S$70</c:f>
                  <c:strCache>
                    <c:ptCount val="1"/>
                    <c:pt idx="0">
                      <c:v>PON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{2BA90898-EE04-4F5A-99AE-AA681858E80C}</c15:txfldGUID>
                      <c15:f>obliczenia!$S$70</c15:f>
                      <c15:dlblFieldTableCache>
                        <c:ptCount val="1"/>
                        <c:pt idx="0">
                          <c:v>PON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7-D9F5-4A80-B45A-1EC1F78D8AA5}"/>
                </c:ext>
              </c:extLst>
            </c:dLbl>
            <c:dLbl>
              <c:idx val="15"/>
              <c:tx>
                <c:strRef>
                  <c:f>obliczenia!$T$70</c:f>
                  <c:strCache>
                    <c:ptCount val="1"/>
                    <c:pt idx="0">
                      <c:v>WT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{AAE9471C-45B9-40E0-905D-CA0B4A621064}</c15:txfldGUID>
                      <c15:f>obliczenia!$T$70</c15:f>
                      <c15:dlblFieldTableCache>
                        <c:ptCount val="1"/>
                        <c:pt idx="0">
                          <c:v>WT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8-D9F5-4A80-B45A-1EC1F78D8AA5}"/>
                </c:ext>
              </c:extLst>
            </c:dLbl>
            <c:dLbl>
              <c:idx val="16"/>
              <c:tx>
                <c:strRef>
                  <c:f>obliczenia!$U$70</c:f>
                  <c:strCache>
                    <c:ptCount val="1"/>
                    <c:pt idx="0">
                      <c:v>ŚR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{1EF4DAB0-2EFE-4732-A6A9-099D977A18AB}</c15:txfldGUID>
                      <c15:f>obliczenia!$U$70</c15:f>
                      <c15:dlblFieldTableCache>
                        <c:ptCount val="1"/>
                        <c:pt idx="0">
                          <c:v>ŚR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9-D9F5-4A80-B45A-1EC1F78D8AA5}"/>
                </c:ext>
              </c:extLst>
            </c:dLbl>
            <c:dLbl>
              <c:idx val="17"/>
              <c:tx>
                <c:strRef>
                  <c:f>obliczenia!$V$70</c:f>
                  <c:strCache>
                    <c:ptCount val="1"/>
                    <c:pt idx="0">
                      <c:v>CZW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{9E96AF20-EBF8-4C45-9A2A-908244CCF908}</c15:txfldGUID>
                      <c15:f>obliczenia!$V$70</c15:f>
                      <c15:dlblFieldTableCache>
                        <c:ptCount val="1"/>
                        <c:pt idx="0">
                          <c:v>CZW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A-D9F5-4A80-B45A-1EC1F78D8AA5}"/>
                </c:ext>
              </c:extLst>
            </c:dLbl>
            <c:dLbl>
              <c:idx val="18"/>
              <c:tx>
                <c:strRef>
                  <c:f>obliczenia!$W$70</c:f>
                  <c:strCache>
                    <c:ptCount val="1"/>
                    <c:pt idx="0">
                      <c:v>PT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{56A9D53C-15A3-4E39-AFD1-FBAF9CC3C2C1}</c15:txfldGUID>
                      <c15:f>obliczenia!$W$70</c15:f>
                      <c15:dlblFieldTableCache>
                        <c:ptCount val="1"/>
                        <c:pt idx="0">
                          <c:v>PT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B-D9F5-4A80-B45A-1EC1F78D8AA5}"/>
                </c:ext>
              </c:extLst>
            </c:dLbl>
            <c:dLbl>
              <c:idx val="19"/>
              <c:tx>
                <c:strRef>
                  <c:f>obliczenia!$X$70</c:f>
                  <c:strCache>
                    <c:ptCount val="1"/>
                    <c:pt idx="0">
                      <c:v>SOB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{AA09356D-D708-4E0D-B1D2-91B6AF5B9484}</c15:txfldGUID>
                      <c15:f>obliczenia!$X$70</c15:f>
                      <c15:dlblFieldTableCache>
                        <c:ptCount val="1"/>
                        <c:pt idx="0">
                          <c:v>SOB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C-D9F5-4A80-B45A-1EC1F78D8AA5}"/>
                </c:ext>
              </c:extLst>
            </c:dLbl>
            <c:dLbl>
              <c:idx val="20"/>
              <c:tx>
                <c:strRef>
                  <c:f>obliczenia!$Y$70</c:f>
                  <c:strCache>
                    <c:ptCount val="1"/>
                    <c:pt idx="0">
                      <c:v>NIE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{9C2AE95A-5410-42C1-A824-58F0D95CE73E}</c15:txfldGUID>
                      <c15:f>obliczenia!$Y$70</c15:f>
                      <c15:dlblFieldTableCache>
                        <c:ptCount val="1"/>
                        <c:pt idx="0">
                          <c:v>NIE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D-D9F5-4A80-B45A-1EC1F78D8AA5}"/>
                </c:ext>
              </c:extLst>
            </c:dLbl>
            <c:dLbl>
              <c:idx val="21"/>
              <c:tx>
                <c:strRef>
                  <c:f>obliczenia!$Z$70</c:f>
                  <c:strCache>
                    <c:ptCount val="1"/>
                    <c:pt idx="0">
                      <c:v>PON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{99243CA1-25D4-4C49-945F-F3ED18658FD3}</c15:txfldGUID>
                      <c15:f>obliczenia!$Z$70</c15:f>
                      <c15:dlblFieldTableCache>
                        <c:ptCount val="1"/>
                        <c:pt idx="0">
                          <c:v>PON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E-D9F5-4A80-B45A-1EC1F78D8AA5}"/>
                </c:ext>
              </c:extLst>
            </c:dLbl>
            <c:dLbl>
              <c:idx val="22"/>
              <c:tx>
                <c:strRef>
                  <c:f>obliczenia!$AA$70</c:f>
                  <c:strCache>
                    <c:ptCount val="1"/>
                    <c:pt idx="0">
                      <c:v>WT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{B1BF54E9-ADFD-45BD-BAB6-5940675D0C3E}</c15:txfldGUID>
                      <c15:f>obliczenia!$AA$70</c15:f>
                      <c15:dlblFieldTableCache>
                        <c:ptCount val="1"/>
                        <c:pt idx="0">
                          <c:v>WT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F-D9F5-4A80-B45A-1EC1F78D8AA5}"/>
                </c:ext>
              </c:extLst>
            </c:dLbl>
            <c:dLbl>
              <c:idx val="23"/>
              <c:tx>
                <c:strRef>
                  <c:f>obliczenia!$AB$70</c:f>
                  <c:strCache>
                    <c:ptCount val="1"/>
                    <c:pt idx="0">
                      <c:v>ŚR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{2F34DDE1-F9FD-4EBA-99A4-A7FAF0C71AAC}</c15:txfldGUID>
                      <c15:f>obliczenia!$AB$70</c15:f>
                      <c15:dlblFieldTableCache>
                        <c:ptCount val="1"/>
                        <c:pt idx="0">
                          <c:v>ŚR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0-D9F5-4A80-B45A-1EC1F78D8AA5}"/>
                </c:ext>
              </c:extLst>
            </c:dLbl>
            <c:dLbl>
              <c:idx val="24"/>
              <c:tx>
                <c:strRef>
                  <c:f>obliczenia!$AC$70</c:f>
                  <c:strCache>
                    <c:ptCount val="1"/>
                    <c:pt idx="0">
                      <c:v>CZW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{1CD10971-E71A-44A1-9E53-82169768C041}</c15:txfldGUID>
                      <c15:f>obliczenia!$AC$70</c15:f>
                      <c15:dlblFieldTableCache>
                        <c:ptCount val="1"/>
                        <c:pt idx="0">
                          <c:v>CZW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1-D9F5-4A80-B45A-1EC1F78D8AA5}"/>
                </c:ext>
              </c:extLst>
            </c:dLbl>
            <c:dLbl>
              <c:idx val="25"/>
              <c:tx>
                <c:strRef>
                  <c:f>obliczenia!$AD$70</c:f>
                  <c:strCache>
                    <c:ptCount val="1"/>
                    <c:pt idx="0">
                      <c:v>PT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{18255C55-5DD0-4991-8ABD-A01822C0C865}</c15:txfldGUID>
                      <c15:f>obliczenia!$AD$70</c15:f>
                      <c15:dlblFieldTableCache>
                        <c:ptCount val="1"/>
                        <c:pt idx="0">
                          <c:v>PT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2-D9F5-4A80-B45A-1EC1F78D8AA5}"/>
                </c:ext>
              </c:extLst>
            </c:dLbl>
            <c:dLbl>
              <c:idx val="26"/>
              <c:tx>
                <c:strRef>
                  <c:f>obliczenia!$AE$70</c:f>
                  <c:strCache>
                    <c:ptCount val="1"/>
                    <c:pt idx="0">
                      <c:v>SOB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{7ECB4D60-4974-4840-B991-BC9C30CA51AA}</c15:txfldGUID>
                      <c15:f>obliczenia!$AE$70</c15:f>
                      <c15:dlblFieldTableCache>
                        <c:ptCount val="1"/>
                        <c:pt idx="0">
                          <c:v>SOB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3-D9F5-4A80-B45A-1EC1F78D8AA5}"/>
                </c:ext>
              </c:extLst>
            </c:dLbl>
            <c:dLbl>
              <c:idx val="27"/>
              <c:tx>
                <c:strRef>
                  <c:f>obliczenia!$AF$70</c:f>
                  <c:strCache>
                    <c:ptCount val="1"/>
                    <c:pt idx="0">
                      <c:v>NIE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{82268DFF-F03D-44A8-9B5D-ED3E05F1F7DF}</c15:txfldGUID>
                      <c15:f>obliczenia!$AF$70</c15:f>
                      <c15:dlblFieldTableCache>
                        <c:ptCount val="1"/>
                        <c:pt idx="0">
                          <c:v>NIE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4-D9F5-4A80-B45A-1EC1F78D8AA5}"/>
                </c:ext>
              </c:extLst>
            </c:dLbl>
            <c:dLbl>
              <c:idx val="28"/>
              <c:tx>
                <c:strRef>
                  <c:f>obliczenia!$AG$70</c:f>
                  <c:strCache>
                    <c:ptCount val="1"/>
                    <c:pt idx="0">
                      <c:v>PON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{CBAE137E-CB79-43D2-B18F-06D0C09C8F0E}</c15:txfldGUID>
                      <c15:f>obliczenia!$AG$70</c15:f>
                      <c15:dlblFieldTableCache>
                        <c:ptCount val="1"/>
                        <c:pt idx="0">
                          <c:v>PON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5-D9F5-4A80-B45A-1EC1F78D8AA5}"/>
                </c:ext>
              </c:extLst>
            </c:dLbl>
            <c:dLbl>
              <c:idx val="29"/>
              <c:tx>
                <c:strRef>
                  <c:f>obliczenia!$AH$70</c:f>
                  <c:strCache>
                    <c:ptCount val="1"/>
                    <c:pt idx="0">
                      <c:v>WT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{8721C5C5-E451-45CB-AE3E-0861A3C5BCD9}</c15:txfldGUID>
                      <c15:f>obliczenia!$AH$70</c15:f>
                      <c15:dlblFieldTableCache>
                        <c:ptCount val="1"/>
                        <c:pt idx="0">
                          <c:v>WT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6-D9F5-4A80-B45A-1EC1F78D8A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obliczenia!$E$69:$AH$69</c:f>
              <c:numCache>
                <c:formatCode>General</c:formatCode>
                <c:ptCount val="30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2.2999999999999998</c:v>
                </c:pt>
                <c:pt idx="9">
                  <c:v>2.2999999999999998</c:v>
                </c:pt>
                <c:pt idx="10">
                  <c:v>2.2999999999999998</c:v>
                </c:pt>
                <c:pt idx="11">
                  <c:v>2.2999999999999998</c:v>
                </c:pt>
                <c:pt idx="12">
                  <c:v>2.2999999999999998</c:v>
                </c:pt>
                <c:pt idx="13">
                  <c:v>2.2999999999999998</c:v>
                </c:pt>
                <c:pt idx="14">
                  <c:v>2.2999999999999998</c:v>
                </c:pt>
                <c:pt idx="15">
                  <c:v>2.2999999999999998</c:v>
                </c:pt>
                <c:pt idx="16">
                  <c:v>2.2999999999999998</c:v>
                </c:pt>
                <c:pt idx="17">
                  <c:v>2.2999999999999998</c:v>
                </c:pt>
                <c:pt idx="18">
                  <c:v>2.2999999999999998</c:v>
                </c:pt>
                <c:pt idx="19">
                  <c:v>2.2999999999999998</c:v>
                </c:pt>
                <c:pt idx="20">
                  <c:v>2.2999999999999998</c:v>
                </c:pt>
                <c:pt idx="21">
                  <c:v>2.2999999999999998</c:v>
                </c:pt>
                <c:pt idx="22">
                  <c:v>2.2999999999999998</c:v>
                </c:pt>
                <c:pt idx="23">
                  <c:v>2.2999999999999998</c:v>
                </c:pt>
                <c:pt idx="24">
                  <c:v>2.2999999999999998</c:v>
                </c:pt>
                <c:pt idx="25">
                  <c:v>2.2999999999999998</c:v>
                </c:pt>
                <c:pt idx="26">
                  <c:v>2.2999999999999998</c:v>
                </c:pt>
                <c:pt idx="27">
                  <c:v>2.2999999999999998</c:v>
                </c:pt>
                <c:pt idx="28">
                  <c:v>2.2999999999999998</c:v>
                </c:pt>
                <c:pt idx="29">
                  <c:v>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D9F5-4A80-B45A-1EC1F78D8AA5}"/>
            </c:ext>
          </c:extLst>
        </c:ser>
        <c:ser>
          <c:idx val="25"/>
          <c:order val="25"/>
          <c:tx>
            <c:strRef>
              <c:f>obliczenia!$D$59</c:f>
              <c:strCache>
                <c:ptCount val="1"/>
                <c:pt idx="0">
                  <c:v>sie 2021 - Górny pasek</c:v>
                </c:pt>
              </c:strCache>
            </c:strRef>
          </c:tx>
          <c:spPr>
            <a:ln w="228600" cap="sq">
              <a:solidFill>
                <a:schemeClr val="accent3">
                  <a:lumMod val="20000"/>
                  <a:lumOff val="80000"/>
                </a:schemeClr>
              </a:solidFill>
            </a:ln>
          </c:spPr>
          <c:marker>
            <c:symbol val="none"/>
          </c:marker>
          <c:val>
            <c:numRef>
              <c:f>obliczenia!$E$59:$AH$59</c:f>
              <c:numCache>
                <c:formatCode>General</c:formatCode>
                <c:ptCount val="30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D9F5-4A80-B45A-1EC1F78D8AA5}"/>
            </c:ext>
          </c:extLst>
        </c:ser>
        <c:ser>
          <c:idx val="26"/>
          <c:order val="26"/>
          <c:tx>
            <c:strRef>
              <c:f>obliczenia!$D$62</c:f>
              <c:strCache>
                <c:ptCount val="1"/>
                <c:pt idx="0">
                  <c:v>wrz 2021 - Górny pasek</c:v>
                </c:pt>
              </c:strCache>
            </c:strRef>
          </c:tx>
          <c:spPr>
            <a:ln w="228600" cap="sq">
              <a:solidFill>
                <a:schemeClr val="accent2">
                  <a:lumMod val="20000"/>
                  <a:lumOff val="80000"/>
                </a:schemeClr>
              </a:solidFill>
            </a:ln>
          </c:spPr>
          <c:marker>
            <c:symbol val="none"/>
          </c:marker>
          <c:val>
            <c:numRef>
              <c:f>obliczenia!$E$62:$AH$62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13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D9F5-4A80-B45A-1EC1F78D8A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2907528"/>
        <c:axId val="562907920"/>
      </c:lineChart>
      <c:dateAx>
        <c:axId val="562907528"/>
        <c:scaling>
          <c:orientation val="minMax"/>
        </c:scaling>
        <c:delete val="1"/>
        <c:axPos val="b"/>
        <c:majorGridlines>
          <c:spPr>
            <a:ln w="3175">
              <a:solidFill>
                <a:schemeClr val="tx2">
                  <a:lumMod val="20000"/>
                  <a:lumOff val="80000"/>
                  <a:alpha val="50000"/>
                </a:schemeClr>
              </a:solidFill>
            </a:ln>
          </c:spPr>
        </c:majorGridlines>
        <c:numFmt formatCode="d" sourceLinked="0"/>
        <c:majorTickMark val="out"/>
        <c:minorTickMark val="none"/>
        <c:tickLblPos val="nextTo"/>
        <c:crossAx val="562907920"/>
        <c:crosses val="autoZero"/>
        <c:auto val="1"/>
        <c:lblOffset val="100"/>
        <c:baseTimeUnit val="days"/>
      </c:dateAx>
      <c:valAx>
        <c:axId val="562907920"/>
        <c:scaling>
          <c:orientation val="minMax"/>
          <c:max val="13.5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562907528"/>
        <c:crosses val="autoZero"/>
        <c:crossBetween val="between"/>
        <c:majorUnit val="1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/>
      </a:pPr>
      <a:endParaRPr lang="pl-PL"/>
    </a:p>
  </c:txPr>
  <c:printSettings>
    <c:headerFooter/>
    <c:pageMargins b="0.75" l="0.7" r="0.7" t="1" header="0.3" footer="0.3"/>
    <c:pageSetup orientation="landscape"/>
  </c:printSettings>
</c:chartSpace>
</file>

<file path=xl/ctrlProps/ctrlProp1.xml><?xml version="1.0" encoding="utf-8"?>
<formControlPr xmlns="http://schemas.microsoft.com/office/spreadsheetml/2009/9/main" objectType="Scroll" dx="16" fmlaLink="Okno_Przesunięcie" horiz="1" max="500" noThreeD="1" page="7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304798</xdr:colOff>
      <xdr:row>1</xdr:row>
      <xdr:rowOff>85725</xdr:rowOff>
    </xdr:from>
    <xdr:to>
      <xdr:col>6</xdr:col>
      <xdr:colOff>1245662</xdr:colOff>
      <xdr:row>1</xdr:row>
      <xdr:rowOff>3637276</xdr:rowOff>
    </xdr:to>
    <xdr:graphicFrame macro="">
      <xdr:nvGraphicFramePr>
        <xdr:cNvPr id="7" name="Wykres_osi_czasu" descr="Oś czasu działań związanych z projektem z możliwością przewijania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21076</xdr:colOff>
      <xdr:row>1</xdr:row>
      <xdr:rowOff>3600450</xdr:rowOff>
    </xdr:from>
    <xdr:to>
      <xdr:col>6</xdr:col>
      <xdr:colOff>1224390</xdr:colOff>
      <xdr:row>1</xdr:row>
      <xdr:rowOff>3828886</xdr:rowOff>
    </xdr:to>
    <xdr:grpSp>
      <xdr:nvGrpSpPr>
        <xdr:cNvPr id="5" name="Grupa 4" descr="Pasek przewijania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320433" y="4131129"/>
          <a:ext cx="9734993" cy="228436"/>
          <a:chOff x="306828" y="4108016"/>
          <a:chExt cx="8729080" cy="223578"/>
        </a:xfrm>
      </xdr:grpSpPr>
      <xdr:sp macro="" textlink="">
        <xdr:nvSpPr>
          <xdr:cNvPr id="2" name="Prostokąt 1" descr="Prostokąt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/>
        </xdr:nvSpPr>
        <xdr:spPr>
          <a:xfrm>
            <a:off x="317500" y="4131307"/>
            <a:ext cx="8706414" cy="200287"/>
          </a:xfrm>
          <a:prstGeom prst="rect">
            <a:avLst/>
          </a:prstGeom>
          <a:solidFill>
            <a:schemeClr val="accent3"/>
          </a:solidFill>
          <a:ln>
            <a:solidFill>
              <a:schemeClr val="accent3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 rtl="0"/>
            <a:endParaRPr lang="en-US" sz="1100"/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5" name="Pasek przewijania" descr="Wybierz pasek przewijania, aby zmodyfikować przedział czasu projektu pokazany na wykresie osi czasu, lub wprowadź datę rozpoczęcia w celu wyświetlenia działań związanych z projektem w komórce D3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306828" y="4108016"/>
                <a:ext cx="8729080" cy="16319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ziałania" displayName="Działania" ref="B5:G81">
  <autoFilter ref="B5:G81" xr:uid="{00000000-0009-0000-0100-000001000000}"/>
  <sortState xmlns:xlrd2="http://schemas.microsoft.com/office/spreadsheetml/2017/richdata2" ref="C19:G23">
    <sortCondition ref="D18:D23"/>
  </sortState>
  <tableColumns count="6">
    <tableColumn id="5" xr3:uid="{00000000-0010-0000-0000-000005000000}" name="ID" totalsRowLabel="Suma">
      <calculatedColumnFormula>ROW(B6)-obliczenia!$D$5</calculatedColumnFormula>
    </tableColumn>
    <tableColumn id="1" xr3:uid="{00000000-0010-0000-0000-000001000000}" name="DZIAŁANIE" dataDxfId="6"/>
    <tableColumn id="2" xr3:uid="{00000000-0010-0000-0000-000002000000}" name="ROZPOCZĘCIE" dataDxfId="5" totalsRowDxfId="4">
      <calculatedColumnFormula>D5+10</calculatedColumnFormula>
    </tableColumn>
    <tableColumn id="3" xr3:uid="{00000000-0010-0000-0000-000003000000}" name="ZAKOŃCZENIE" dataDxfId="3" totalsRowDxfId="2">
      <calculatedColumnFormula>Działania[[#This Row],[ROZPOCZĘCIE]]+2</calculatedColumnFormula>
    </tableColumn>
    <tableColumn id="6" xr3:uid="{6F964A0B-ABA7-45C6-83DB-6A18643066A0}" name="MIEJSCOWOŚĆ/GMINA/WOJEWÓDZTWO" dataDxfId="1" totalsRowDxfId="0"/>
    <tableColumn id="4" xr3:uid="{00000000-0010-0000-0000-000004000000}" name="NOTATKI" totalsRowFunction="count"/>
  </tableColumns>
  <tableStyleInfo name="Oś czasu projektu" showFirstColumn="0" showLastColumn="0" showRowStripes="1" showColumnStripes="0"/>
  <extLst>
    <ext xmlns:x14="http://schemas.microsoft.com/office/spreadsheetml/2009/9/main" uri="{504A1905-F514-4f6f-8877-14C23A59335A}">
      <x14:table altTextSummary="Enter project Activity, Start and End dates, and Notes in this table.  Activities entered in the table will be rendered in the Timeline Chart"/>
    </ext>
  </extLst>
</table>
</file>

<file path=xl/theme/theme1.xml><?xml version="1.0" encoding="utf-8"?>
<a:theme xmlns:a="http://schemas.openxmlformats.org/drawingml/2006/main" name="Office Theme">
  <a:themeElements>
    <a:clrScheme name="Project Timeline">
      <a:dk1>
        <a:sysClr val="windowText" lastClr="000000"/>
      </a:dk1>
      <a:lt1>
        <a:sysClr val="window" lastClr="FFFFFF"/>
      </a:lt1>
      <a:dk2>
        <a:srgbClr val="37464D"/>
      </a:dk2>
      <a:lt2>
        <a:srgbClr val="F0ECEB"/>
      </a:lt2>
      <a:accent1>
        <a:srgbClr val="FE713B"/>
      </a:accent1>
      <a:accent2>
        <a:srgbClr val="0CA8C7"/>
      </a:accent2>
      <a:accent3>
        <a:srgbClr val="9BD174"/>
      </a:accent3>
      <a:accent4>
        <a:srgbClr val="8F6BA2"/>
      </a:accent4>
      <a:accent5>
        <a:srgbClr val="FFED56"/>
      </a:accent5>
      <a:accent6>
        <a:srgbClr val="E95877"/>
      </a:accent6>
      <a:hlink>
        <a:srgbClr val="47C2D9"/>
      </a:hlink>
      <a:folHlink>
        <a:srgbClr val="8F6BA2"/>
      </a:folHlink>
    </a:clrScheme>
    <a:fontScheme name="Project Timelin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 tint="-0.249977111117893"/>
    <pageSetUpPr autoPageBreaks="0" fitToPage="1"/>
  </sheetPr>
  <dimension ref="A1:H81"/>
  <sheetViews>
    <sheetView showGridLines="0" tabSelected="1" zoomScale="70" zoomScaleNormal="70" workbookViewId="0">
      <selection activeCell="E4" sqref="E4:G4"/>
    </sheetView>
  </sheetViews>
  <sheetFormatPr defaultColWidth="9.140625" defaultRowHeight="35.1" customHeight="1" x14ac:dyDescent="0.25"/>
  <cols>
    <col min="1" max="1" width="4.5703125" customWidth="1"/>
    <col min="2" max="2" width="7" hidden="1" customWidth="1"/>
    <col min="3" max="3" width="43" customWidth="1"/>
    <col min="4" max="5" width="18.42578125" customWidth="1"/>
    <col min="6" max="6" width="48.140625" customWidth="1"/>
    <col min="7" max="7" width="66.140625" customWidth="1"/>
    <col min="8" max="8" width="4.5703125" customWidth="1"/>
    <col min="9" max="9" width="47.7109375" customWidth="1"/>
  </cols>
  <sheetData>
    <row r="1" spans="1:8" s="2" customFormat="1" ht="41.25" customHeight="1" thickBot="1" x14ac:dyDescent="0.3">
      <c r="A1" s="4"/>
      <c r="B1" s="4"/>
      <c r="C1" s="27" t="s">
        <v>39</v>
      </c>
      <c r="D1" s="27"/>
      <c r="E1" s="27"/>
      <c r="F1" s="27"/>
      <c r="G1" s="27"/>
      <c r="H1" s="27"/>
    </row>
    <row r="2" spans="1:8" ht="315.95" customHeight="1" thickTop="1" x14ac:dyDescent="0.25">
      <c r="C2" s="28"/>
      <c r="D2" s="28"/>
      <c r="E2" s="28"/>
      <c r="F2" s="28"/>
      <c r="G2" s="28"/>
      <c r="H2" s="28"/>
    </row>
    <row r="3" spans="1:8" s="30" customFormat="1" ht="35.1" customHeight="1" x14ac:dyDescent="0.25">
      <c r="C3" s="30" t="s">
        <v>1</v>
      </c>
    </row>
    <row r="4" spans="1:8" s="5" customFormat="1" ht="35.1" customHeight="1" x14ac:dyDescent="0.25">
      <c r="C4" s="6" t="s">
        <v>2</v>
      </c>
      <c r="D4" s="7">
        <v>44417</v>
      </c>
      <c r="E4" s="29" t="s">
        <v>121</v>
      </c>
      <c r="F4" s="29"/>
      <c r="G4" s="29"/>
    </row>
    <row r="5" spans="1:8" ht="21" customHeight="1" x14ac:dyDescent="0.25">
      <c r="B5" t="s">
        <v>0</v>
      </c>
      <c r="C5" s="8" t="s">
        <v>3</v>
      </c>
      <c r="D5" s="8" t="s">
        <v>4</v>
      </c>
      <c r="E5" s="8" t="s">
        <v>5</v>
      </c>
      <c r="F5" s="8" t="s">
        <v>78</v>
      </c>
      <c r="G5" s="8" t="s">
        <v>6</v>
      </c>
    </row>
    <row r="6" spans="1:8" ht="35.1" customHeight="1" x14ac:dyDescent="0.25">
      <c r="B6">
        <f>ROW(B6)-obliczenia!$D$5</f>
        <v>-70</v>
      </c>
      <c r="C6" s="12" t="s">
        <v>41</v>
      </c>
      <c r="D6" s="3">
        <v>44417</v>
      </c>
      <c r="E6" s="3">
        <v>44417</v>
      </c>
      <c r="F6" s="3" t="s">
        <v>74</v>
      </c>
      <c r="G6" t="s">
        <v>71</v>
      </c>
    </row>
    <row r="7" spans="1:8" ht="35.1" customHeight="1" x14ac:dyDescent="0.25">
      <c r="B7">
        <f>ROW(B7)-obliczenia!$D$5</f>
        <v>-69</v>
      </c>
      <c r="C7" s="12" t="s">
        <v>21</v>
      </c>
      <c r="D7" s="3">
        <v>44418</v>
      </c>
      <c r="E7" s="3">
        <v>44418</v>
      </c>
      <c r="F7" s="3" t="s">
        <v>75</v>
      </c>
      <c r="G7" t="s">
        <v>71</v>
      </c>
    </row>
    <row r="8" spans="1:8" ht="35.1" customHeight="1" x14ac:dyDescent="0.25">
      <c r="B8">
        <f>ROW(B8)-obliczenia!$D$5</f>
        <v>-68</v>
      </c>
      <c r="C8" s="12" t="s">
        <v>22</v>
      </c>
      <c r="D8" s="3">
        <v>44419</v>
      </c>
      <c r="E8" s="3">
        <v>44419</v>
      </c>
      <c r="F8" s="3" t="s">
        <v>76</v>
      </c>
      <c r="G8" t="s">
        <v>72</v>
      </c>
    </row>
    <row r="9" spans="1:8" ht="35.1" customHeight="1" x14ac:dyDescent="0.25">
      <c r="B9">
        <f>ROW(B9)-obliczenia!$D$5</f>
        <v>-67</v>
      </c>
      <c r="C9" s="12" t="s">
        <v>23</v>
      </c>
      <c r="D9" s="3">
        <v>44420</v>
      </c>
      <c r="E9" s="3">
        <v>44420</v>
      </c>
      <c r="F9" s="17" t="s">
        <v>77</v>
      </c>
      <c r="G9" t="s">
        <v>72</v>
      </c>
    </row>
    <row r="10" spans="1:8" ht="35.1" customHeight="1" x14ac:dyDescent="0.25">
      <c r="B10">
        <f>ROW(B10)-obliczenia!$D$5</f>
        <v>-66</v>
      </c>
      <c r="C10" s="12" t="s">
        <v>24</v>
      </c>
      <c r="D10" s="3">
        <v>44421</v>
      </c>
      <c r="E10" s="3">
        <v>44421</v>
      </c>
      <c r="F10" s="3" t="s">
        <v>79</v>
      </c>
      <c r="G10" t="s">
        <v>72</v>
      </c>
    </row>
    <row r="11" spans="1:8" ht="35.1" customHeight="1" x14ac:dyDescent="0.25">
      <c r="B11">
        <f>ROW(B11)-obliczenia!$D$5</f>
        <v>-65</v>
      </c>
      <c r="C11" s="12" t="s">
        <v>25</v>
      </c>
      <c r="D11" s="3">
        <v>44422</v>
      </c>
      <c r="E11" s="3">
        <v>44422</v>
      </c>
      <c r="F11" s="3" t="s">
        <v>80</v>
      </c>
      <c r="G11" t="s">
        <v>71</v>
      </c>
    </row>
    <row r="12" spans="1:8" ht="35.1" customHeight="1" x14ac:dyDescent="0.25">
      <c r="B12">
        <f>ROW(B12)-obliczenia!$D$5</f>
        <v>-64</v>
      </c>
      <c r="C12" s="12" t="s">
        <v>26</v>
      </c>
      <c r="D12" s="3">
        <v>44423</v>
      </c>
      <c r="E12" s="3">
        <v>44423</v>
      </c>
      <c r="F12" s="3" t="s">
        <v>84</v>
      </c>
      <c r="G12" t="s">
        <v>73</v>
      </c>
    </row>
    <row r="13" spans="1:8" ht="35.1" customHeight="1" x14ac:dyDescent="0.25">
      <c r="B13">
        <f>ROW(B13)-obliczenia!$D$5</f>
        <v>-63</v>
      </c>
      <c r="C13" s="12" t="s">
        <v>27</v>
      </c>
      <c r="D13" s="3">
        <v>44424</v>
      </c>
      <c r="E13" s="3">
        <v>44425</v>
      </c>
      <c r="F13" s="3" t="s">
        <v>83</v>
      </c>
    </row>
    <row r="14" spans="1:8" ht="35.1" customHeight="1" x14ac:dyDescent="0.25">
      <c r="B14">
        <f>ROW(B14)-obliczenia!$D$5</f>
        <v>-62</v>
      </c>
      <c r="C14" s="12" t="s">
        <v>28</v>
      </c>
      <c r="D14" s="3">
        <v>44426</v>
      </c>
      <c r="E14" s="3">
        <v>44427</v>
      </c>
      <c r="F14" s="17" t="s">
        <v>113</v>
      </c>
    </row>
    <row r="15" spans="1:8" ht="35.1" customHeight="1" x14ac:dyDescent="0.25">
      <c r="B15">
        <f>ROW(B15)-obliczenia!$D$5</f>
        <v>-61</v>
      </c>
      <c r="C15" s="13" t="s">
        <v>20</v>
      </c>
      <c r="D15" s="3">
        <v>44429</v>
      </c>
      <c r="E15" s="3">
        <v>44429</v>
      </c>
      <c r="F15" s="3" t="s">
        <v>81</v>
      </c>
      <c r="G15" t="s">
        <v>70</v>
      </c>
    </row>
    <row r="16" spans="1:8" ht="35.1" customHeight="1" x14ac:dyDescent="0.25">
      <c r="B16">
        <f>ROW(B16)-obliczenia!$D$5</f>
        <v>-60</v>
      </c>
      <c r="C16" s="12" t="s">
        <v>40</v>
      </c>
      <c r="D16" s="3">
        <v>44431</v>
      </c>
      <c r="E16" s="3">
        <v>44432</v>
      </c>
      <c r="F16" s="20" t="s">
        <v>82</v>
      </c>
    </row>
    <row r="17" spans="2:7" ht="35.1" customHeight="1" x14ac:dyDescent="0.25">
      <c r="B17">
        <f>ROW(B17)-obliczenia!$D$5</f>
        <v>-59</v>
      </c>
      <c r="C17" s="13" t="s">
        <v>66</v>
      </c>
      <c r="D17" s="3">
        <v>44434</v>
      </c>
      <c r="E17" s="3">
        <v>44436</v>
      </c>
      <c r="F17" s="24" t="s">
        <v>114</v>
      </c>
    </row>
    <row r="18" spans="2:7" ht="35.1" customHeight="1" x14ac:dyDescent="0.25">
      <c r="B18">
        <f>ROW(B18)-obliczenia!$D$5</f>
        <v>-58</v>
      </c>
      <c r="C18" s="12" t="s">
        <v>29</v>
      </c>
      <c r="D18" s="3">
        <v>44438</v>
      </c>
      <c r="E18" s="3">
        <v>44439</v>
      </c>
      <c r="F18" s="20" t="s">
        <v>86</v>
      </c>
    </row>
    <row r="19" spans="2:7" ht="35.1" customHeight="1" x14ac:dyDescent="0.25">
      <c r="B19">
        <f>ROW(B19)-obliczenia!$D$5</f>
        <v>-57</v>
      </c>
      <c r="C19" s="21" t="s">
        <v>67</v>
      </c>
      <c r="D19" s="3">
        <v>44440</v>
      </c>
      <c r="E19" s="3">
        <v>44443</v>
      </c>
      <c r="F19" s="19" t="s">
        <v>85</v>
      </c>
    </row>
    <row r="20" spans="2:7" ht="35.1" customHeight="1" x14ac:dyDescent="0.25">
      <c r="B20">
        <f>ROW(B20)-obliczenia!$D$5</f>
        <v>-56</v>
      </c>
      <c r="C20" s="12" t="s">
        <v>30</v>
      </c>
      <c r="D20" s="3">
        <v>44445</v>
      </c>
      <c r="E20" s="3">
        <v>44446</v>
      </c>
      <c r="F20" s="19" t="s">
        <v>87</v>
      </c>
    </row>
    <row r="21" spans="2:7" ht="35.1" customHeight="1" x14ac:dyDescent="0.25">
      <c r="B21">
        <f>ROW(B21)-obliczenia!$D$5</f>
        <v>-55</v>
      </c>
      <c r="C21" s="22" t="s">
        <v>68</v>
      </c>
      <c r="D21" s="3">
        <v>44448</v>
      </c>
      <c r="E21" s="3">
        <v>44449</v>
      </c>
      <c r="F21" s="18" t="s">
        <v>88</v>
      </c>
    </row>
    <row r="22" spans="2:7" ht="35.1" customHeight="1" x14ac:dyDescent="0.25">
      <c r="B22">
        <f>ROW(B22)-obliczenia!$D$5</f>
        <v>-54</v>
      </c>
      <c r="C22" s="13" t="s">
        <v>20</v>
      </c>
      <c r="D22" s="3">
        <v>44450</v>
      </c>
      <c r="E22" s="3">
        <v>44450</v>
      </c>
      <c r="F22" s="23" t="s">
        <v>44</v>
      </c>
    </row>
    <row r="23" spans="2:7" ht="35.1" customHeight="1" x14ac:dyDescent="0.25">
      <c r="B23">
        <f>ROW(B23)-obliczenia!$D$5</f>
        <v>-53</v>
      </c>
      <c r="C23" s="15" t="s">
        <v>31</v>
      </c>
      <c r="D23" s="3">
        <v>44452</v>
      </c>
      <c r="E23" s="3">
        <v>44453</v>
      </c>
      <c r="F23" s="16" t="s">
        <v>89</v>
      </c>
    </row>
    <row r="24" spans="2:7" ht="35.1" customHeight="1" x14ac:dyDescent="0.25">
      <c r="B24">
        <f>ROW(B24)-obliczenia!$D$5</f>
        <v>-52</v>
      </c>
      <c r="C24" s="15" t="s">
        <v>32</v>
      </c>
      <c r="D24" s="3">
        <v>44455</v>
      </c>
      <c r="E24" s="3">
        <v>44456</v>
      </c>
      <c r="F24" s="3" t="s">
        <v>90</v>
      </c>
    </row>
    <row r="25" spans="2:7" ht="35.1" customHeight="1" x14ac:dyDescent="0.25">
      <c r="B25">
        <f>ROW(B25)-obliczenia!$D$5</f>
        <v>-51</v>
      </c>
      <c r="C25" s="13" t="s">
        <v>20</v>
      </c>
      <c r="D25" s="3">
        <v>44457</v>
      </c>
      <c r="E25" s="3">
        <v>44457</v>
      </c>
      <c r="F25" s="3" t="s">
        <v>91</v>
      </c>
      <c r="G25" t="s">
        <v>70</v>
      </c>
    </row>
    <row r="26" spans="2:7" ht="35.1" customHeight="1" x14ac:dyDescent="0.25">
      <c r="B26">
        <f>ROW(B26)-obliczenia!$D$5</f>
        <v>-50</v>
      </c>
      <c r="C26" s="12" t="s">
        <v>33</v>
      </c>
      <c r="D26" s="3">
        <v>44459</v>
      </c>
      <c r="E26" s="3">
        <v>44460</v>
      </c>
      <c r="F26" s="3" t="s">
        <v>92</v>
      </c>
    </row>
    <row r="27" spans="2:7" ht="35.1" customHeight="1" x14ac:dyDescent="0.25">
      <c r="B27">
        <f>ROW(B27)-obliczenia!$D$5</f>
        <v>-49</v>
      </c>
      <c r="C27" s="12" t="s">
        <v>34</v>
      </c>
      <c r="D27" s="3">
        <v>44462</v>
      </c>
      <c r="E27" s="3">
        <v>44463</v>
      </c>
      <c r="F27" s="3" t="s">
        <v>93</v>
      </c>
    </row>
    <row r="28" spans="2:7" ht="35.1" customHeight="1" x14ac:dyDescent="0.25">
      <c r="B28">
        <f>ROW(B28)-obliczenia!$D$5</f>
        <v>-48</v>
      </c>
      <c r="C28" s="13" t="s">
        <v>20</v>
      </c>
      <c r="D28" s="3">
        <v>44464</v>
      </c>
      <c r="E28" s="3">
        <v>44464</v>
      </c>
      <c r="F28" s="3" t="s">
        <v>94</v>
      </c>
      <c r="G28" t="s">
        <v>69</v>
      </c>
    </row>
    <row r="29" spans="2:7" ht="35.1" customHeight="1" x14ac:dyDescent="0.25">
      <c r="B29">
        <f>ROW(B29)-obliczenia!$D$5</f>
        <v>-47</v>
      </c>
      <c r="C29" s="12" t="s">
        <v>35</v>
      </c>
      <c r="D29" s="3">
        <v>44466</v>
      </c>
      <c r="E29" s="3">
        <v>44467</v>
      </c>
      <c r="F29" s="3" t="s">
        <v>95</v>
      </c>
    </row>
    <row r="30" spans="2:7" ht="35.1" customHeight="1" x14ac:dyDescent="0.25">
      <c r="B30">
        <f>ROW(B30)-obliczenia!$D$5</f>
        <v>-46</v>
      </c>
      <c r="C30" s="12" t="s">
        <v>36</v>
      </c>
      <c r="D30" s="3">
        <v>44469</v>
      </c>
      <c r="E30" s="3">
        <v>44470</v>
      </c>
      <c r="F30" s="3" t="s">
        <v>96</v>
      </c>
    </row>
    <row r="31" spans="2:7" ht="35.1" customHeight="1" x14ac:dyDescent="0.25">
      <c r="B31">
        <f>ROW(B31)-obliczenia!$D$5</f>
        <v>-45</v>
      </c>
      <c r="C31" s="13" t="s">
        <v>20</v>
      </c>
      <c r="D31" s="3">
        <v>44471</v>
      </c>
      <c r="E31" s="3">
        <v>44471</v>
      </c>
      <c r="F31" s="14" t="s">
        <v>42</v>
      </c>
    </row>
    <row r="32" spans="2:7" ht="35.1" customHeight="1" x14ac:dyDescent="0.25">
      <c r="B32">
        <f>ROW(B32)-obliczenia!$D$5</f>
        <v>-44</v>
      </c>
      <c r="C32" s="12" t="s">
        <v>43</v>
      </c>
      <c r="D32" s="3">
        <v>44473</v>
      </c>
      <c r="E32" s="3">
        <v>44474</v>
      </c>
      <c r="F32" s="3" t="s">
        <v>97</v>
      </c>
    </row>
    <row r="33" spans="2:7" ht="35.1" customHeight="1" x14ac:dyDescent="0.25">
      <c r="B33">
        <f>ROW(B33)-obliczenia!$D$5</f>
        <v>-43</v>
      </c>
      <c r="C33" s="12" t="s">
        <v>37</v>
      </c>
      <c r="D33" s="3">
        <v>44476</v>
      </c>
      <c r="E33" s="3">
        <v>44477</v>
      </c>
      <c r="F33" s="3" t="s">
        <v>98</v>
      </c>
    </row>
    <row r="34" spans="2:7" ht="35.1" customHeight="1" x14ac:dyDescent="0.25">
      <c r="B34">
        <f>ROW(B34)-obliczenia!$D$5</f>
        <v>-42</v>
      </c>
      <c r="C34" s="13" t="s">
        <v>20</v>
      </c>
      <c r="D34" s="3">
        <v>44478</v>
      </c>
      <c r="E34" s="3">
        <v>44478</v>
      </c>
      <c r="F34" s="14" t="s">
        <v>44</v>
      </c>
    </row>
    <row r="35" spans="2:7" ht="35.1" customHeight="1" x14ac:dyDescent="0.25">
      <c r="B35">
        <f>ROW(B35)-obliczenia!$D$5</f>
        <v>-41</v>
      </c>
      <c r="C35" s="12" t="s">
        <v>38</v>
      </c>
      <c r="D35" s="3">
        <v>44480</v>
      </c>
      <c r="E35" s="3">
        <v>44481</v>
      </c>
      <c r="F35" s="3" t="s">
        <v>99</v>
      </c>
    </row>
    <row r="36" spans="2:7" ht="35.1" customHeight="1" x14ac:dyDescent="0.25">
      <c r="B36">
        <f>ROW(B36)-obliczenia!$D$5</f>
        <v>-40</v>
      </c>
      <c r="C36" s="12" t="s">
        <v>45</v>
      </c>
      <c r="D36" s="3">
        <v>44483</v>
      </c>
      <c r="E36" s="3">
        <v>44485</v>
      </c>
      <c r="F36" s="17" t="s">
        <v>115</v>
      </c>
    </row>
    <row r="37" spans="2:7" ht="35.1" customHeight="1" x14ac:dyDescent="0.25">
      <c r="B37">
        <f>ROW(B37)-obliczenia!$D$5</f>
        <v>-39</v>
      </c>
      <c r="C37" s="15" t="s">
        <v>46</v>
      </c>
      <c r="D37" s="3">
        <v>44487</v>
      </c>
      <c r="E37" s="3">
        <v>44488</v>
      </c>
      <c r="F37" s="17" t="s">
        <v>100</v>
      </c>
    </row>
    <row r="38" spans="2:7" ht="35.1" customHeight="1" x14ac:dyDescent="0.25">
      <c r="B38">
        <f>ROW(B38)-obliczenia!$D$5</f>
        <v>-38</v>
      </c>
      <c r="C38" s="15" t="s">
        <v>47</v>
      </c>
      <c r="D38" s="3">
        <v>44490</v>
      </c>
      <c r="E38" s="3">
        <v>44491</v>
      </c>
      <c r="F38" s="3" t="s">
        <v>101</v>
      </c>
    </row>
    <row r="39" spans="2:7" ht="35.1" customHeight="1" x14ac:dyDescent="0.25">
      <c r="B39">
        <f>ROW(B39)-obliczenia!$D$5</f>
        <v>-37</v>
      </c>
      <c r="C39" s="13" t="s">
        <v>20</v>
      </c>
      <c r="D39" s="3">
        <v>44492</v>
      </c>
      <c r="E39" s="3">
        <v>44492</v>
      </c>
      <c r="F39" s="14" t="s">
        <v>48</v>
      </c>
    </row>
    <row r="40" spans="2:7" ht="35.1" customHeight="1" x14ac:dyDescent="0.25">
      <c r="B40">
        <f>ROW(B40)-obliczenia!$D$5</f>
        <v>-36</v>
      </c>
      <c r="C40" s="12" t="s">
        <v>49</v>
      </c>
      <c r="D40" s="3">
        <v>44494</v>
      </c>
      <c r="E40" s="3">
        <v>44495</v>
      </c>
      <c r="F40" s="3" t="s">
        <v>120</v>
      </c>
    </row>
    <row r="41" spans="2:7" ht="35.1" customHeight="1" x14ac:dyDescent="0.25">
      <c r="B41">
        <f>ROW(B41)-obliczenia!$D$5</f>
        <v>-35</v>
      </c>
      <c r="C41" s="12" t="s">
        <v>50</v>
      </c>
      <c r="D41" s="3">
        <v>44497</v>
      </c>
      <c r="E41" s="3">
        <v>44498</v>
      </c>
      <c r="F41" s="3" t="s">
        <v>102</v>
      </c>
    </row>
    <row r="42" spans="2:7" ht="35.1" customHeight="1" x14ac:dyDescent="0.25">
      <c r="B42">
        <f>ROW(B42)-obliczenia!$D$5</f>
        <v>-34</v>
      </c>
      <c r="C42" s="13" t="s">
        <v>20</v>
      </c>
      <c r="D42" s="3">
        <v>44499</v>
      </c>
      <c r="E42" s="3">
        <v>44499</v>
      </c>
      <c r="F42" s="14" t="s">
        <v>48</v>
      </c>
    </row>
    <row r="43" spans="2:7" ht="35.1" customHeight="1" x14ac:dyDescent="0.25">
      <c r="B43">
        <f>ROW(B43)-obliczenia!$D$5</f>
        <v>-33</v>
      </c>
      <c r="C43" s="25" t="s">
        <v>51</v>
      </c>
      <c r="D43" s="26">
        <v>44502</v>
      </c>
      <c r="E43" s="26">
        <v>44503</v>
      </c>
      <c r="F43" s="26" t="s">
        <v>119</v>
      </c>
    </row>
    <row r="44" spans="2:7" ht="35.1" customHeight="1" x14ac:dyDescent="0.25">
      <c r="B44">
        <f>ROW(B44)-obliczenia!$D$5</f>
        <v>-32</v>
      </c>
      <c r="C44" s="25" t="s">
        <v>51</v>
      </c>
      <c r="D44" s="26">
        <v>44504</v>
      </c>
      <c r="E44" s="26">
        <v>44504</v>
      </c>
      <c r="F44" s="26" t="s">
        <v>103</v>
      </c>
    </row>
    <row r="45" spans="2:7" ht="35.1" customHeight="1" x14ac:dyDescent="0.25">
      <c r="B45">
        <f>ROW(B45)-obliczenia!$D$5</f>
        <v>-31</v>
      </c>
      <c r="C45" s="12" t="s">
        <v>52</v>
      </c>
      <c r="D45" s="3">
        <v>44505</v>
      </c>
      <c r="E45" s="3">
        <v>44507</v>
      </c>
      <c r="F45" s="17" t="s">
        <v>118</v>
      </c>
    </row>
    <row r="46" spans="2:7" ht="35.1" customHeight="1" x14ac:dyDescent="0.25">
      <c r="B46">
        <f>ROW(B46)-obliczenia!$D$5</f>
        <v>-30</v>
      </c>
      <c r="C46" s="15" t="s">
        <v>53</v>
      </c>
      <c r="D46" s="3">
        <v>44508</v>
      </c>
      <c r="E46" s="3">
        <v>44509</v>
      </c>
      <c r="F46" s="3" t="s">
        <v>104</v>
      </c>
    </row>
    <row r="47" spans="2:7" ht="35.1" customHeight="1" x14ac:dyDescent="0.25">
      <c r="B47">
        <f>ROW(B47)-obliczenia!$D$5</f>
        <v>-29</v>
      </c>
      <c r="C47" s="15" t="s">
        <v>54</v>
      </c>
      <c r="D47" s="3">
        <v>44511</v>
      </c>
      <c r="E47" s="3">
        <v>44513</v>
      </c>
      <c r="F47" s="3" t="s">
        <v>44</v>
      </c>
      <c r="G47" t="s">
        <v>55</v>
      </c>
    </row>
    <row r="48" spans="2:7" ht="35.1" customHeight="1" x14ac:dyDescent="0.25">
      <c r="B48">
        <f>ROW(B48)-obliczenia!$D$5</f>
        <v>-28</v>
      </c>
      <c r="C48" s="15" t="s">
        <v>56</v>
      </c>
      <c r="D48" s="3">
        <v>44515</v>
      </c>
      <c r="E48" s="3">
        <v>44516</v>
      </c>
      <c r="F48" s="3" t="s">
        <v>105</v>
      </c>
    </row>
    <row r="49" spans="2:6" ht="35.1" customHeight="1" x14ac:dyDescent="0.25">
      <c r="B49">
        <f>ROW(B49)-obliczenia!$D$5</f>
        <v>-27</v>
      </c>
      <c r="C49" s="15" t="s">
        <v>64</v>
      </c>
      <c r="D49" s="3">
        <v>44518</v>
      </c>
      <c r="E49" s="3">
        <v>44519</v>
      </c>
      <c r="F49" s="3" t="s">
        <v>106</v>
      </c>
    </row>
    <row r="50" spans="2:6" ht="35.1" customHeight="1" x14ac:dyDescent="0.25">
      <c r="B50">
        <f>ROW(B50)-obliczenia!$D$5</f>
        <v>-26</v>
      </c>
      <c r="C50" s="13" t="s">
        <v>20</v>
      </c>
      <c r="D50" s="3">
        <v>44520</v>
      </c>
      <c r="E50" s="3">
        <v>44520</v>
      </c>
      <c r="F50" s="14" t="s">
        <v>44</v>
      </c>
    </row>
    <row r="51" spans="2:6" ht="35.1" customHeight="1" x14ac:dyDescent="0.25">
      <c r="B51">
        <f>ROW(B51)-obliczenia!$D$5</f>
        <v>-25</v>
      </c>
      <c r="C51" s="12" t="s">
        <v>57</v>
      </c>
      <c r="D51" s="3">
        <v>44522</v>
      </c>
      <c r="E51" s="3">
        <v>44523</v>
      </c>
      <c r="F51" s="3" t="s">
        <v>107</v>
      </c>
    </row>
    <row r="52" spans="2:6" ht="35.1" customHeight="1" x14ac:dyDescent="0.25">
      <c r="B52">
        <f>ROW(B52)-obliczenia!$D$5</f>
        <v>-24</v>
      </c>
      <c r="C52" s="12" t="s">
        <v>58</v>
      </c>
      <c r="D52" s="3">
        <v>44525</v>
      </c>
      <c r="E52" s="3">
        <v>44526</v>
      </c>
      <c r="F52" s="3" t="s">
        <v>108</v>
      </c>
    </row>
    <row r="53" spans="2:6" ht="35.1" customHeight="1" x14ac:dyDescent="0.25">
      <c r="B53">
        <f>ROW(B53)-obliczenia!$D$5</f>
        <v>-23</v>
      </c>
      <c r="C53" s="13" t="s">
        <v>20</v>
      </c>
      <c r="D53" s="3">
        <v>44527</v>
      </c>
      <c r="E53" s="3">
        <v>44527</v>
      </c>
      <c r="F53" s="14" t="s">
        <v>44</v>
      </c>
    </row>
    <row r="54" spans="2:6" ht="35.1" customHeight="1" x14ac:dyDescent="0.25">
      <c r="B54">
        <f>ROW(B54)-obliczenia!$D$5</f>
        <v>-22</v>
      </c>
      <c r="C54" s="12" t="s">
        <v>59</v>
      </c>
      <c r="D54" s="3">
        <v>44529</v>
      </c>
      <c r="E54" s="3">
        <v>44530</v>
      </c>
      <c r="F54" s="3" t="s">
        <v>109</v>
      </c>
    </row>
    <row r="55" spans="2:6" ht="35.1" customHeight="1" x14ac:dyDescent="0.25">
      <c r="B55">
        <f>ROW(B55)-obliczenia!$D$5</f>
        <v>-21</v>
      </c>
      <c r="C55" s="12" t="s">
        <v>60</v>
      </c>
      <c r="D55" s="3">
        <v>44532</v>
      </c>
      <c r="E55" s="3">
        <v>44533</v>
      </c>
      <c r="F55" s="3" t="s">
        <v>110</v>
      </c>
    </row>
    <row r="56" spans="2:6" ht="35.1" customHeight="1" x14ac:dyDescent="0.25">
      <c r="B56">
        <f>ROW(B56)-obliczenia!$D$5</f>
        <v>-20</v>
      </c>
      <c r="C56" s="13" t="s">
        <v>20</v>
      </c>
      <c r="D56" s="3">
        <v>44534</v>
      </c>
      <c r="E56" s="3">
        <v>44534</v>
      </c>
      <c r="F56" s="14" t="s">
        <v>44</v>
      </c>
    </row>
    <row r="57" spans="2:6" ht="35.1" customHeight="1" x14ac:dyDescent="0.25">
      <c r="B57">
        <f>ROW(B57)-obliczenia!$D$5</f>
        <v>-19</v>
      </c>
      <c r="C57" s="12" t="s">
        <v>61</v>
      </c>
      <c r="D57" s="3">
        <v>44536</v>
      </c>
      <c r="E57" s="3">
        <v>44537</v>
      </c>
      <c r="F57" s="3" t="s">
        <v>111</v>
      </c>
    </row>
    <row r="58" spans="2:6" ht="35.1" customHeight="1" x14ac:dyDescent="0.25">
      <c r="B58">
        <f>ROW(B58)-obliczenia!$D$5</f>
        <v>-18</v>
      </c>
      <c r="C58" s="12" t="s">
        <v>65</v>
      </c>
      <c r="D58" s="3">
        <v>44539</v>
      </c>
      <c r="E58" s="3">
        <v>44541</v>
      </c>
      <c r="F58" s="17" t="s">
        <v>117</v>
      </c>
    </row>
    <row r="59" spans="2:6" ht="35.1" customHeight="1" x14ac:dyDescent="0.25">
      <c r="B59">
        <f>ROW(B59)-obliczenia!$D$5</f>
        <v>-17</v>
      </c>
      <c r="C59" s="12" t="s">
        <v>62</v>
      </c>
      <c r="D59" s="3">
        <v>44543</v>
      </c>
      <c r="E59" s="3">
        <v>44544</v>
      </c>
      <c r="F59" s="3" t="s">
        <v>112</v>
      </c>
    </row>
    <row r="60" spans="2:6" ht="35.1" customHeight="1" x14ac:dyDescent="0.25">
      <c r="B60">
        <f>ROW(B60)-obliczenia!$D$5</f>
        <v>-16</v>
      </c>
      <c r="C60" s="12" t="s">
        <v>63</v>
      </c>
      <c r="D60" s="3">
        <v>44546</v>
      </c>
      <c r="E60" s="3">
        <v>44548</v>
      </c>
      <c r="F60" s="17" t="s">
        <v>116</v>
      </c>
    </row>
    <row r="61" spans="2:6" ht="35.1" customHeight="1" x14ac:dyDescent="0.25">
      <c r="B61">
        <f>ROW(B61)-obliczenia!$D$5</f>
        <v>-15</v>
      </c>
      <c r="C61" s="12"/>
      <c r="D61" s="3"/>
      <c r="E61" s="3"/>
      <c r="F61" s="3"/>
    </row>
    <row r="62" spans="2:6" ht="35.1" customHeight="1" x14ac:dyDescent="0.25">
      <c r="B62">
        <f>ROW(B62)-obliczenia!$D$5</f>
        <v>-14</v>
      </c>
      <c r="C62" s="12"/>
      <c r="D62" s="3"/>
      <c r="E62" s="3"/>
      <c r="F62" s="3"/>
    </row>
    <row r="63" spans="2:6" ht="35.1" customHeight="1" x14ac:dyDescent="0.25">
      <c r="B63">
        <f>ROW(B63)-obliczenia!$D$5</f>
        <v>-13</v>
      </c>
      <c r="C63" s="12"/>
      <c r="D63" s="3"/>
      <c r="E63" s="3"/>
      <c r="F63" s="3"/>
    </row>
    <row r="64" spans="2:6" ht="35.1" customHeight="1" x14ac:dyDescent="0.25">
      <c r="B64">
        <f>ROW(B64)-obliczenia!$D$5</f>
        <v>-12</v>
      </c>
      <c r="C64" s="12"/>
      <c r="D64" s="3"/>
      <c r="E64" s="3"/>
      <c r="F64" s="3"/>
    </row>
    <row r="65" spans="2:6" ht="35.1" customHeight="1" x14ac:dyDescent="0.25">
      <c r="B65">
        <f>ROW(B65)-obliczenia!$D$5</f>
        <v>-11</v>
      </c>
      <c r="C65" s="12"/>
      <c r="D65" s="3"/>
      <c r="E65" s="3"/>
      <c r="F65" s="3"/>
    </row>
    <row r="66" spans="2:6" ht="35.1" customHeight="1" x14ac:dyDescent="0.25">
      <c r="B66">
        <f>ROW(B66)-obliczenia!$D$5</f>
        <v>-10</v>
      </c>
      <c r="C66" s="12"/>
      <c r="D66" s="3"/>
      <c r="E66" s="3"/>
      <c r="F66" s="3"/>
    </row>
    <row r="67" spans="2:6" ht="35.1" customHeight="1" x14ac:dyDescent="0.25">
      <c r="B67">
        <f>ROW(B67)-obliczenia!$D$5</f>
        <v>-9</v>
      </c>
      <c r="C67" s="12"/>
      <c r="D67" s="3"/>
      <c r="E67" s="3"/>
      <c r="F67" s="3"/>
    </row>
    <row r="68" spans="2:6" ht="35.1" customHeight="1" x14ac:dyDescent="0.25">
      <c r="B68">
        <f>ROW(B68)-obliczenia!$D$5</f>
        <v>-8</v>
      </c>
      <c r="C68" s="12"/>
      <c r="D68" s="3"/>
      <c r="E68" s="3"/>
      <c r="F68" s="3"/>
    </row>
    <row r="69" spans="2:6" ht="35.1" customHeight="1" x14ac:dyDescent="0.25">
      <c r="B69">
        <f>ROW(B69)-obliczenia!$D$5</f>
        <v>-7</v>
      </c>
      <c r="C69" s="12"/>
      <c r="D69" s="3"/>
      <c r="E69" s="3"/>
      <c r="F69" s="3"/>
    </row>
    <row r="70" spans="2:6" ht="35.1" customHeight="1" x14ac:dyDescent="0.25">
      <c r="B70">
        <f>ROW(B70)-obliczenia!$D$5</f>
        <v>-6</v>
      </c>
      <c r="C70" s="12"/>
      <c r="D70" s="3"/>
      <c r="E70" s="3"/>
      <c r="F70" s="3"/>
    </row>
    <row r="71" spans="2:6" ht="35.1" customHeight="1" x14ac:dyDescent="0.25">
      <c r="B71">
        <f>ROW(B71)-obliczenia!$D$5</f>
        <v>-5</v>
      </c>
      <c r="C71" s="12"/>
      <c r="D71" s="3"/>
      <c r="E71" s="3"/>
      <c r="F71" s="3"/>
    </row>
    <row r="72" spans="2:6" ht="35.1" customHeight="1" x14ac:dyDescent="0.25">
      <c r="B72">
        <f>ROW(B72)-obliczenia!$D$5</f>
        <v>-4</v>
      </c>
      <c r="C72" s="12"/>
      <c r="D72" s="3"/>
      <c r="E72" s="3"/>
      <c r="F72" s="3"/>
    </row>
    <row r="73" spans="2:6" ht="35.1" customHeight="1" x14ac:dyDescent="0.25">
      <c r="B73">
        <f>ROW(B73)-obliczenia!$D$5</f>
        <v>-3</v>
      </c>
      <c r="C73" s="12"/>
      <c r="D73" s="3"/>
      <c r="E73" s="3"/>
      <c r="F73" s="3"/>
    </row>
    <row r="74" spans="2:6" ht="35.1" customHeight="1" x14ac:dyDescent="0.25">
      <c r="B74">
        <f>ROW(B74)-obliczenia!$D$5</f>
        <v>-2</v>
      </c>
      <c r="C74" s="12"/>
      <c r="D74" s="3"/>
      <c r="E74" s="3"/>
      <c r="F74" s="3"/>
    </row>
    <row r="75" spans="2:6" ht="35.1" customHeight="1" x14ac:dyDescent="0.25">
      <c r="B75">
        <f>ROW(B75)-obliczenia!$D$5</f>
        <v>-1</v>
      </c>
      <c r="C75" s="12"/>
      <c r="D75" s="3"/>
      <c r="E75" s="3"/>
      <c r="F75" s="3"/>
    </row>
    <row r="76" spans="2:6" ht="35.1" customHeight="1" x14ac:dyDescent="0.25">
      <c r="B76">
        <f>ROW(B76)-obliczenia!$D$5</f>
        <v>0</v>
      </c>
      <c r="C76" s="12"/>
      <c r="D76" s="3"/>
      <c r="E76" s="3"/>
      <c r="F76" s="3"/>
    </row>
    <row r="77" spans="2:6" ht="35.1" customHeight="1" x14ac:dyDescent="0.25">
      <c r="B77">
        <f>ROW(B77)-obliczenia!$D$5</f>
        <v>1</v>
      </c>
      <c r="C77" s="12"/>
      <c r="D77" s="3"/>
      <c r="E77" s="3"/>
      <c r="F77" s="3"/>
    </row>
    <row r="78" spans="2:6" ht="35.1" customHeight="1" x14ac:dyDescent="0.25">
      <c r="B78">
        <f>ROW(B78)-obliczenia!$D$5</f>
        <v>2</v>
      </c>
      <c r="C78" s="12"/>
      <c r="D78" s="3"/>
      <c r="E78" s="3"/>
      <c r="F78" s="3"/>
    </row>
    <row r="79" spans="2:6" ht="35.1" customHeight="1" x14ac:dyDescent="0.25">
      <c r="B79">
        <f>ROW(B79)-obliczenia!$D$5</f>
        <v>3</v>
      </c>
      <c r="C79" s="12"/>
      <c r="D79" s="3"/>
      <c r="E79" s="3"/>
      <c r="F79" s="3"/>
    </row>
    <row r="80" spans="2:6" ht="35.1" customHeight="1" x14ac:dyDescent="0.25">
      <c r="B80">
        <f>ROW(B80)-obliczenia!$D$5</f>
        <v>4</v>
      </c>
      <c r="C80" s="12"/>
      <c r="D80" s="3"/>
      <c r="E80" s="3"/>
      <c r="F80" s="3"/>
    </row>
    <row r="81" spans="2:6" ht="35.1" customHeight="1" x14ac:dyDescent="0.25">
      <c r="B81">
        <f>ROW(B81)-obliczenia!$D$5</f>
        <v>5</v>
      </c>
      <c r="C81" s="12"/>
      <c r="D81" s="3"/>
      <c r="E81" s="3"/>
      <c r="F81" s="3"/>
    </row>
  </sheetData>
  <sheetProtection selectLockedCells="1"/>
  <mergeCells count="3">
    <mergeCell ref="C1:H1"/>
    <mergeCell ref="C2:H2"/>
    <mergeCell ref="E4:G4"/>
  </mergeCells>
  <phoneticPr fontId="19" type="noConversion"/>
  <dataValidations count="8">
    <dataValidation allowBlank="1" showInputMessage="1" showErrorMessage="1" prompt="W tym arkuszu utwórz oś czasu projektu. Wprowadź datę rozpoczęcia projektu w komórce D3 i szczegóły projektu w tabeli Działania. Wykres osi czasu z działaniami dotyczącymi projektu znajduje się w komórce C2" sqref="A1" xr:uid="{00000000-0002-0000-0000-000000000000}"/>
    <dataValidation allowBlank="1" showInputMessage="1" showErrorMessage="1" prompt="Tytuł tego arkusza znajduje się w tej komórce. Wykres osi czasu przedstawiający oś czasu z możliwością przewijania dla działań związanych z projektem znajduje się w komórce poniżej." sqref="C1:H1" xr:uid="{00000000-0002-0000-0000-000001000000}"/>
    <dataValidation allowBlank="1" showInputMessage="1" showErrorMessage="1" prompt="W komórce z prawej strony wprowadź datę rozpoczęcia" sqref="C4" xr:uid="{00000000-0002-0000-0000-000002000000}"/>
    <dataValidation allowBlank="1" showInputMessage="1" showErrorMessage="1" prompt="Wprowadź datę rozpoczęcia w tej komórce, a szczegóły dotyczące projektu w tabeli poniżej" sqref="D4" xr:uid="{00000000-0002-0000-0000-000003000000}"/>
    <dataValidation allowBlank="1" showInputMessage="1" showErrorMessage="1" prompt="W tej kolumnie pod tym nagłówkiem wprowadź działanie dotyczące projektu. Za pomocą filtrów nagłówków możesz znaleźć konkretne wpisy" sqref="C5" xr:uid="{00000000-0002-0000-0000-000004000000}"/>
    <dataValidation allowBlank="1" showInputMessage="1" showErrorMessage="1" prompt="W tej kolumnie pod tym nagłówkiem wprowadź datę rozpoczęcia" sqref="D5" xr:uid="{00000000-0002-0000-0000-000005000000}"/>
    <dataValidation allowBlank="1" showInputMessage="1" showErrorMessage="1" prompt="W tej kolumnie pod tym nagłówkiem wprowadź datę zakończenia" sqref="E5:F5" xr:uid="{00000000-0002-0000-0000-000006000000}"/>
    <dataValidation allowBlank="1" showInputMessage="1" showErrorMessage="1" prompt="W tej kolumnie pod tym nagłówkiem wprowadź uwagi." sqref="G5" xr:uid="{00000000-0002-0000-0000-000007000000}"/>
  </dataValidations>
  <printOptions horizontalCentered="1"/>
  <pageMargins left="0.25" right="0.25" top="0.5" bottom="0.5" header="0.3" footer="0.3"/>
  <pageSetup paperSize="9" scale="78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Pasek przewijania">
              <controlPr defaultSize="0" autoPict="0" altText="Wybierz pasek przewijania, aby zmodyfikować przedział czasu projektu pokazany na wykresie osi czasu, lub wprowadź datę rozpoczęcia w celu wyświetlenia działań związanych z projektem w komórce D3">
                <anchor moveWithCells="1">
                  <from>
                    <xdr:col>2</xdr:col>
                    <xdr:colOff>19050</xdr:colOff>
                    <xdr:row>1</xdr:row>
                    <xdr:rowOff>3600450</xdr:rowOff>
                  </from>
                  <to>
                    <xdr:col>6</xdr:col>
                    <xdr:colOff>1228725</xdr:colOff>
                    <xdr:row>1</xdr:row>
                    <xdr:rowOff>3771900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I72"/>
  <sheetViews>
    <sheetView workbookViewId="0"/>
  </sheetViews>
  <sheetFormatPr defaultRowHeight="15" x14ac:dyDescent="0.25"/>
  <cols>
    <col min="1" max="1" width="11.7109375" customWidth="1"/>
    <col min="3" max="3" width="17.42578125" customWidth="1"/>
    <col min="4" max="4" width="18" customWidth="1"/>
    <col min="5" max="34" width="11.7109375" customWidth="1"/>
    <col min="35" max="35" width="17.5703125" customWidth="1"/>
  </cols>
  <sheetData>
    <row r="1" spans="1:6" ht="75" x14ac:dyDescent="0.25">
      <c r="A1" t="s">
        <v>7</v>
      </c>
    </row>
    <row r="3" spans="1:6" x14ac:dyDescent="0.25">
      <c r="C3" t="s">
        <v>10</v>
      </c>
      <c r="D3" s="1">
        <f ca="1">TODAY()</f>
        <v>44328</v>
      </c>
      <c r="E3" s="9"/>
    </row>
    <row r="4" spans="1:6" x14ac:dyDescent="0.25">
      <c r="D4">
        <v>5</v>
      </c>
    </row>
    <row r="5" spans="1:6" x14ac:dyDescent="0.25">
      <c r="C5" t="s">
        <v>11</v>
      </c>
      <c r="D5">
        <f>ROWS(Działania[])</f>
        <v>76</v>
      </c>
    </row>
    <row r="6" spans="1:6" x14ac:dyDescent="0.25">
      <c r="E6" t="e">
        <f>NA()</f>
        <v>#N/A</v>
      </c>
    </row>
    <row r="7" spans="1:6" x14ac:dyDescent="0.25">
      <c r="E7" t="e">
        <f>NA()</f>
        <v>#N/A</v>
      </c>
    </row>
    <row r="8" spans="1:6" x14ac:dyDescent="0.25">
      <c r="E8" t="e">
        <f>NA()</f>
        <v>#N/A</v>
      </c>
    </row>
    <row r="9" spans="1:6" x14ac:dyDescent="0.25">
      <c r="C9" s="9" t="s">
        <v>12</v>
      </c>
      <c r="D9">
        <f>SUMPRODUCT( ((Działania[ROZPOCZĘCIE]&gt;=Okno_Data_rozpoczęcia)+(Działania[ZAKOŃCZENIE]&gt;=Okno_Data_rozpoczęcia)&gt;0)*(Działania[ROZPOCZĘCIE]&lt;=(Okno_Data_rozpoczęcia+Okno_Dni-1)) )</f>
        <v>15</v>
      </c>
      <c r="E9" t="e">
        <f>NA()</f>
        <v>#N/A</v>
      </c>
    </row>
    <row r="10" spans="1:6" x14ac:dyDescent="0.25">
      <c r="D10">
        <v>9</v>
      </c>
      <c r="E10" t="e">
        <f>NA()</f>
        <v>#N/A</v>
      </c>
    </row>
    <row r="11" spans="1:6" x14ac:dyDescent="0.25">
      <c r="D11">
        <f>D10-MIN(D10,D9)</f>
        <v>0</v>
      </c>
      <c r="E11" t="e">
        <f>NA()</f>
        <v>#N/A</v>
      </c>
    </row>
    <row r="12" spans="1:6" x14ac:dyDescent="0.25">
      <c r="E12" t="e">
        <f>NA()</f>
        <v>#N/A</v>
      </c>
    </row>
    <row r="13" spans="1:6" x14ac:dyDescent="0.25">
      <c r="C13" s="9"/>
      <c r="E13" t="e">
        <f>NA()</f>
        <v>#N/A</v>
      </c>
    </row>
    <row r="14" spans="1:6" x14ac:dyDescent="0.25">
      <c r="C14" s="9"/>
      <c r="E14" t="e">
        <f>NA()</f>
        <v>#N/A</v>
      </c>
    </row>
    <row r="15" spans="1:6" x14ac:dyDescent="0.25">
      <c r="C15" s="9"/>
      <c r="E15">
        <f t="array" ref="E15">INDEX(Działania[ID],MATCH(1, ((Działania[ROZPOCZĘCIE]&gt;=Okno_Data_rozpoczęcia)+(Działania[ZAKOŃCZENIE]&gt;=Okno_Data_rozpoczęcia)&gt;0)*(Działania[ROZPOCZĘCIE]&lt;=(Okno_Data_rozpoczęcia+Okno_Dni-1)), 0))</f>
        <v>-70</v>
      </c>
      <c r="F15">
        <f t="shared" ref="F15:F23" ca="1" si="0">OFFSET(E15,-$D$11,)</f>
        <v>-70</v>
      </c>
    </row>
    <row r="16" spans="1:6" x14ac:dyDescent="0.25">
      <c r="C16" s="9"/>
      <c r="E16">
        <f t="array" ref="E16">INDEX(Działania[ID],MATCH(1, (Działania[ID]&gt;E15)*((Działania[ROZPOCZĘCIE]&gt;=Okno_Data_rozpoczęcia)+(Działania[ZAKOŃCZENIE]&gt;=Okno_Data_rozpoczęcia)&gt;0)*(Działania[ROZPOCZĘCIE]&lt;=(Okno_Data_rozpoczęcia+Okno_Dni-1)), 0))</f>
        <v>-69</v>
      </c>
      <c r="F16">
        <f t="shared" ca="1" si="0"/>
        <v>-69</v>
      </c>
    </row>
    <row r="17" spans="1:35" x14ac:dyDescent="0.25">
      <c r="C17" s="9"/>
      <c r="E17">
        <f t="array" ref="E17">INDEX(Działania[ID],MATCH(1, (Działania[ID]&gt;E16)*((Działania[ROZPOCZĘCIE]&gt;=Okno_Data_rozpoczęcia)+(Działania[ZAKOŃCZENIE]&gt;=Okno_Data_rozpoczęcia)&gt;0)*(Działania[ROZPOCZĘCIE]&lt;=(Okno_Data_rozpoczęcia+Okno_Dni-1)), 0))</f>
        <v>-68</v>
      </c>
      <c r="F17">
        <f t="shared" ca="1" si="0"/>
        <v>-68</v>
      </c>
    </row>
    <row r="18" spans="1:35" x14ac:dyDescent="0.25">
      <c r="E18">
        <f t="array" ref="E18">INDEX(Działania[ID],MATCH(1, (Działania[ID]&gt;E17)*((Działania[ROZPOCZĘCIE]&gt;=Okno_Data_rozpoczęcia)+(Działania[ZAKOŃCZENIE]&gt;=Okno_Data_rozpoczęcia)&gt;0)*(Działania[ROZPOCZĘCIE]&lt;=(Okno_Data_rozpoczęcia+Okno_Dni-1)), 0))</f>
        <v>-67</v>
      </c>
      <c r="F18">
        <f t="shared" ca="1" si="0"/>
        <v>-67</v>
      </c>
    </row>
    <row r="19" spans="1:35" x14ac:dyDescent="0.25">
      <c r="E19">
        <f t="array" ref="E19">INDEX(Działania[ID],MATCH(1, (Działania[ID]&gt;E18)*((Działania[ROZPOCZĘCIE]&gt;=Okno_Data_rozpoczęcia)+(Działania[ZAKOŃCZENIE]&gt;=Okno_Data_rozpoczęcia)&gt;0)*(Działania[ROZPOCZĘCIE]&lt;=(Okno_Data_rozpoczęcia+Okno_Dni-1)), 0))</f>
        <v>-66</v>
      </c>
      <c r="F19">
        <f t="shared" ca="1" si="0"/>
        <v>-66</v>
      </c>
    </row>
    <row r="20" spans="1:35" x14ac:dyDescent="0.25">
      <c r="E20">
        <f t="array" ref="E20">INDEX(Działania[ID],MATCH(1, (Działania[ID]&gt;E19)*((Działania[ROZPOCZĘCIE]&gt;=Okno_Data_rozpoczęcia)+(Działania[ZAKOŃCZENIE]&gt;=Okno_Data_rozpoczęcia)&gt;0)*(Działania[ROZPOCZĘCIE]&lt;=(Okno_Data_rozpoczęcia+Okno_Dni-1)), 0))</f>
        <v>-65</v>
      </c>
      <c r="F20">
        <f t="shared" ca="1" si="0"/>
        <v>-65</v>
      </c>
    </row>
    <row r="21" spans="1:35" x14ac:dyDescent="0.25">
      <c r="E21">
        <f t="array" ref="E21">INDEX(Działania[ID],MATCH(1, (Działania[ID]&gt;E20)*((Działania[ROZPOCZĘCIE]&gt;=Okno_Data_rozpoczęcia)+(Działania[ZAKOŃCZENIE]&gt;=Okno_Data_rozpoczęcia)&gt;0)*(Działania[ROZPOCZĘCIE]&lt;=(Okno_Data_rozpoczęcia+Okno_Dni-1)), 0))</f>
        <v>-64</v>
      </c>
      <c r="F21">
        <f t="shared" ca="1" si="0"/>
        <v>-64</v>
      </c>
    </row>
    <row r="22" spans="1:35" x14ac:dyDescent="0.25">
      <c r="E22">
        <f t="array" ref="E22">INDEX(Działania[ID],MATCH(1, (Działania[ID]&gt;E21)*((Działania[ROZPOCZĘCIE]&gt;=Okno_Data_rozpoczęcia)+(Działania[ZAKOŃCZENIE]&gt;=Okno_Data_rozpoczęcia)&gt;0)*(Działania[ROZPOCZĘCIE]&lt;=(Okno_Data_rozpoczęcia+Okno_Dni-1)), 0))</f>
        <v>-63</v>
      </c>
      <c r="F22">
        <f t="shared" ca="1" si="0"/>
        <v>-63</v>
      </c>
    </row>
    <row r="23" spans="1:35" x14ac:dyDescent="0.25">
      <c r="E23">
        <f t="array" ref="E23">INDEX(Działania[ID],MATCH(1, (Działania[ID]&gt;E22)*((Działania[ROZPOCZĘCIE]&gt;=Okno_Data_rozpoczęcia)+(Działania[ZAKOŃCZENIE]&gt;=Okno_Data_rozpoczęcia)&gt;0)*(Działania[ROZPOCZĘCIE]&lt;=(Okno_Data_rozpoczęcia+Okno_Dni-1)), 0))</f>
        <v>-62</v>
      </c>
      <c r="F23">
        <f t="shared" ca="1" si="0"/>
        <v>-62</v>
      </c>
    </row>
    <row r="25" spans="1:35" ht="30" x14ac:dyDescent="0.25">
      <c r="C25" t="s">
        <v>13</v>
      </c>
      <c r="D25" s="1">
        <f>Data_rozpoczęcia+Okno_Przesunięcie</f>
        <v>44417</v>
      </c>
    </row>
    <row r="26" spans="1:35" x14ac:dyDescent="0.25">
      <c r="C26" t="s">
        <v>14</v>
      </c>
      <c r="D26">
        <v>0</v>
      </c>
    </row>
    <row r="28" spans="1:35" x14ac:dyDescent="0.25">
      <c r="C28" t="s">
        <v>15</v>
      </c>
      <c r="D28" s="10">
        <f>TDP!D4</f>
        <v>44417</v>
      </c>
    </row>
    <row r="29" spans="1:35" x14ac:dyDescent="0.25">
      <c r="C29" t="s">
        <v>16</v>
      </c>
      <c r="D29">
        <v>30</v>
      </c>
    </row>
    <row r="31" spans="1:35" ht="30" x14ac:dyDescent="0.25">
      <c r="A31" t="s">
        <v>8</v>
      </c>
      <c r="B31" t="s">
        <v>9</v>
      </c>
      <c r="C31" t="s">
        <v>17</v>
      </c>
      <c r="D31" t="s">
        <v>18</v>
      </c>
      <c r="E31" s="1">
        <f>Okno_Data_rozpoczęcia</f>
        <v>44417</v>
      </c>
      <c r="F31" s="1">
        <f t="shared" ref="F31:AI31" si="1">E31+1</f>
        <v>44418</v>
      </c>
      <c r="G31" s="1">
        <f t="shared" si="1"/>
        <v>44419</v>
      </c>
      <c r="H31" s="1">
        <f t="shared" si="1"/>
        <v>44420</v>
      </c>
      <c r="I31" s="1">
        <f t="shared" si="1"/>
        <v>44421</v>
      </c>
      <c r="J31" s="1">
        <f t="shared" si="1"/>
        <v>44422</v>
      </c>
      <c r="K31" s="1">
        <f t="shared" si="1"/>
        <v>44423</v>
      </c>
      <c r="L31" s="1">
        <f t="shared" si="1"/>
        <v>44424</v>
      </c>
      <c r="M31" s="1">
        <f t="shared" si="1"/>
        <v>44425</v>
      </c>
      <c r="N31" s="1">
        <f t="shared" si="1"/>
        <v>44426</v>
      </c>
      <c r="O31" s="1">
        <f t="shared" si="1"/>
        <v>44427</v>
      </c>
      <c r="P31" s="1">
        <f t="shared" si="1"/>
        <v>44428</v>
      </c>
      <c r="Q31" s="1">
        <f t="shared" si="1"/>
        <v>44429</v>
      </c>
      <c r="R31" s="1">
        <f t="shared" si="1"/>
        <v>44430</v>
      </c>
      <c r="S31" s="1">
        <f t="shared" si="1"/>
        <v>44431</v>
      </c>
      <c r="T31" s="1">
        <f t="shared" si="1"/>
        <v>44432</v>
      </c>
      <c r="U31" s="1">
        <f t="shared" si="1"/>
        <v>44433</v>
      </c>
      <c r="V31" s="1">
        <f t="shared" si="1"/>
        <v>44434</v>
      </c>
      <c r="W31" s="1">
        <f t="shared" si="1"/>
        <v>44435</v>
      </c>
      <c r="X31" s="1">
        <f t="shared" si="1"/>
        <v>44436</v>
      </c>
      <c r="Y31" s="1">
        <f t="shared" si="1"/>
        <v>44437</v>
      </c>
      <c r="Z31" s="1">
        <f t="shared" si="1"/>
        <v>44438</v>
      </c>
      <c r="AA31" s="1">
        <f t="shared" si="1"/>
        <v>44439</v>
      </c>
      <c r="AB31" s="1">
        <f t="shared" si="1"/>
        <v>44440</v>
      </c>
      <c r="AC31" s="1">
        <f t="shared" si="1"/>
        <v>44441</v>
      </c>
      <c r="AD31" s="1">
        <f t="shared" si="1"/>
        <v>44442</v>
      </c>
      <c r="AE31" s="1">
        <f t="shared" si="1"/>
        <v>44443</v>
      </c>
      <c r="AF31" s="1">
        <f t="shared" si="1"/>
        <v>44444</v>
      </c>
      <c r="AG31" s="1">
        <f t="shared" si="1"/>
        <v>44445</v>
      </c>
      <c r="AH31" s="1">
        <f t="shared" si="1"/>
        <v>44446</v>
      </c>
      <c r="AI31" s="1">
        <f t="shared" si="1"/>
        <v>44447</v>
      </c>
    </row>
    <row r="32" spans="1:35" ht="30" x14ac:dyDescent="0.25">
      <c r="A32">
        <v>11.3</v>
      </c>
      <c r="B32">
        <v>1</v>
      </c>
      <c r="C32">
        <f t="shared" ref="C32:C40" ca="1" si="2">F15</f>
        <v>-70</v>
      </c>
      <c r="D32" t="str">
        <f ca="1">INDEX(Działania[DZIAŁANIE],MATCH($C32,Działania[ID],0))</f>
        <v xml:space="preserve">Konferencja prasowa/ HALA 1 </v>
      </c>
      <c r="E32">
        <f ca="1">Kalkulator_siatkowy</f>
        <v>11.3</v>
      </c>
      <c r="F32" t="e">
        <f ca="1">Kalkulator_siatkowy</f>
        <v>#N/A</v>
      </c>
      <c r="G32" t="e">
        <f ca="1">Kalkulator_siatkowy</f>
        <v>#N/A</v>
      </c>
      <c r="H32" t="e">
        <f ca="1">Kalkulator_siatkowy</f>
        <v>#N/A</v>
      </c>
      <c r="I32" t="e">
        <f ca="1">Kalkulator_siatkowy</f>
        <v>#N/A</v>
      </c>
      <c r="J32" t="e">
        <f ca="1">Kalkulator_siatkowy</f>
        <v>#N/A</v>
      </c>
      <c r="K32" t="e">
        <f ca="1">Kalkulator_siatkowy</f>
        <v>#N/A</v>
      </c>
      <c r="L32" t="e">
        <f ca="1">Kalkulator_siatkowy</f>
        <v>#N/A</v>
      </c>
      <c r="M32" t="e">
        <f ca="1">Kalkulator_siatkowy</f>
        <v>#N/A</v>
      </c>
      <c r="N32" t="e">
        <f ca="1">Kalkulator_siatkowy</f>
        <v>#N/A</v>
      </c>
      <c r="O32" t="e">
        <f ca="1">Kalkulator_siatkowy</f>
        <v>#N/A</v>
      </c>
      <c r="P32" t="e">
        <f ca="1">Kalkulator_siatkowy</f>
        <v>#N/A</v>
      </c>
      <c r="Q32" t="e">
        <f ca="1">Kalkulator_siatkowy</f>
        <v>#N/A</v>
      </c>
      <c r="R32" t="e">
        <f ca="1">Kalkulator_siatkowy</f>
        <v>#N/A</v>
      </c>
      <c r="S32" t="e">
        <f ca="1">Kalkulator_siatkowy</f>
        <v>#N/A</v>
      </c>
      <c r="T32" t="e">
        <f ca="1">Kalkulator_siatkowy</f>
        <v>#N/A</v>
      </c>
      <c r="U32" t="e">
        <f ca="1">Kalkulator_siatkowy</f>
        <v>#N/A</v>
      </c>
      <c r="V32" t="e">
        <f ca="1">Kalkulator_siatkowy</f>
        <v>#N/A</v>
      </c>
      <c r="W32" t="e">
        <f ca="1">Kalkulator_siatkowy</f>
        <v>#N/A</v>
      </c>
      <c r="X32" t="e">
        <f ca="1">Kalkulator_siatkowy</f>
        <v>#N/A</v>
      </c>
      <c r="Y32" t="e">
        <f ca="1">Kalkulator_siatkowy</f>
        <v>#N/A</v>
      </c>
      <c r="Z32" t="e">
        <f ca="1">Kalkulator_siatkowy</f>
        <v>#N/A</v>
      </c>
      <c r="AA32" t="e">
        <f ca="1">Kalkulator_siatkowy</f>
        <v>#N/A</v>
      </c>
      <c r="AB32" t="e">
        <f ca="1">Kalkulator_siatkowy</f>
        <v>#N/A</v>
      </c>
      <c r="AC32" t="e">
        <f ca="1">Kalkulator_siatkowy</f>
        <v>#N/A</v>
      </c>
      <c r="AD32" t="e">
        <f ca="1">Kalkulator_siatkowy</f>
        <v>#N/A</v>
      </c>
      <c r="AE32" t="e">
        <f ca="1">Kalkulator_siatkowy</f>
        <v>#N/A</v>
      </c>
      <c r="AF32" t="e">
        <f ca="1">Kalkulator_siatkowy</f>
        <v>#N/A</v>
      </c>
      <c r="AG32" t="e">
        <f ca="1">Kalkulator_siatkowy</f>
        <v>#N/A</v>
      </c>
      <c r="AH32" t="e">
        <f ca="1">Kalkulator_siatkowy</f>
        <v>#N/A</v>
      </c>
      <c r="AI32" t="e">
        <f ca="1">Kalkulator_siatkowy</f>
        <v>#N/A</v>
      </c>
    </row>
    <row r="33" spans="1:35" x14ac:dyDescent="0.25">
      <c r="A33">
        <f>A32-1</f>
        <v>10.3</v>
      </c>
      <c r="B33">
        <v>2</v>
      </c>
      <c r="C33">
        <f t="shared" ca="1" si="2"/>
        <v>-69</v>
      </c>
      <c r="D33" t="str">
        <f ca="1">INDEX(Działania[DZIAŁANIE],MATCH($C33,Działania[ID],0))</f>
        <v>HALA 2</v>
      </c>
      <c r="E33" t="e">
        <f ca="1">Kalkulator_siatkowy</f>
        <v>#N/A</v>
      </c>
      <c r="F33">
        <f ca="1">Kalkulator_siatkowy</f>
        <v>10.3</v>
      </c>
      <c r="G33" t="e">
        <f ca="1">Kalkulator_siatkowy</f>
        <v>#N/A</v>
      </c>
      <c r="H33" t="e">
        <f ca="1">Kalkulator_siatkowy</f>
        <v>#N/A</v>
      </c>
      <c r="I33" t="e">
        <f ca="1">Kalkulator_siatkowy</f>
        <v>#N/A</v>
      </c>
      <c r="J33" t="e">
        <f ca="1">Kalkulator_siatkowy</f>
        <v>#N/A</v>
      </c>
      <c r="K33" t="e">
        <f ca="1">Kalkulator_siatkowy</f>
        <v>#N/A</v>
      </c>
      <c r="L33" t="e">
        <f ca="1">Kalkulator_siatkowy</f>
        <v>#N/A</v>
      </c>
      <c r="M33" t="e">
        <f ca="1">Kalkulator_siatkowy</f>
        <v>#N/A</v>
      </c>
      <c r="N33" t="e">
        <f ca="1">Kalkulator_siatkowy</f>
        <v>#N/A</v>
      </c>
      <c r="O33" t="e">
        <f ca="1">Kalkulator_siatkowy</f>
        <v>#N/A</v>
      </c>
      <c r="P33" t="e">
        <f ca="1">Kalkulator_siatkowy</f>
        <v>#N/A</v>
      </c>
      <c r="Q33" t="e">
        <f ca="1">Kalkulator_siatkowy</f>
        <v>#N/A</v>
      </c>
      <c r="R33" t="e">
        <f ca="1">Kalkulator_siatkowy</f>
        <v>#N/A</v>
      </c>
      <c r="S33" t="e">
        <f ca="1">Kalkulator_siatkowy</f>
        <v>#N/A</v>
      </c>
      <c r="T33" t="e">
        <f ca="1">Kalkulator_siatkowy</f>
        <v>#N/A</v>
      </c>
      <c r="U33" t="e">
        <f ca="1">Kalkulator_siatkowy</f>
        <v>#N/A</v>
      </c>
      <c r="V33" t="e">
        <f ca="1">Kalkulator_siatkowy</f>
        <v>#N/A</v>
      </c>
      <c r="W33" t="e">
        <f ca="1">Kalkulator_siatkowy</f>
        <v>#N/A</v>
      </c>
      <c r="X33" t="e">
        <f ca="1">Kalkulator_siatkowy</f>
        <v>#N/A</v>
      </c>
      <c r="Y33" t="e">
        <f ca="1">Kalkulator_siatkowy</f>
        <v>#N/A</v>
      </c>
      <c r="Z33" t="e">
        <f ca="1">Kalkulator_siatkowy</f>
        <v>#N/A</v>
      </c>
      <c r="AA33" t="e">
        <f ca="1">Kalkulator_siatkowy</f>
        <v>#N/A</v>
      </c>
      <c r="AB33" t="e">
        <f ca="1">Kalkulator_siatkowy</f>
        <v>#N/A</v>
      </c>
      <c r="AC33" t="e">
        <f ca="1">Kalkulator_siatkowy</f>
        <v>#N/A</v>
      </c>
      <c r="AD33" t="e">
        <f ca="1">Kalkulator_siatkowy</f>
        <v>#N/A</v>
      </c>
      <c r="AE33" t="e">
        <f ca="1">Kalkulator_siatkowy</f>
        <v>#N/A</v>
      </c>
      <c r="AF33" t="e">
        <f ca="1">Kalkulator_siatkowy</f>
        <v>#N/A</v>
      </c>
      <c r="AG33" t="e">
        <f ca="1">Kalkulator_siatkowy</f>
        <v>#N/A</v>
      </c>
      <c r="AH33" t="e">
        <f ca="1">Kalkulator_siatkowy</f>
        <v>#N/A</v>
      </c>
      <c r="AI33" t="e">
        <f ca="1">Kalkulator_siatkowy</f>
        <v>#N/A</v>
      </c>
    </row>
    <row r="34" spans="1:35" x14ac:dyDescent="0.25">
      <c r="A34">
        <f t="shared" ref="A34:A40" si="3">A33-1</f>
        <v>9.3000000000000007</v>
      </c>
      <c r="B34">
        <v>3</v>
      </c>
      <c r="C34">
        <f t="shared" ca="1" si="2"/>
        <v>-68</v>
      </c>
      <c r="D34" t="str">
        <f ca="1">INDEX(Działania[DZIAŁANIE],MATCH($C34,Działania[ID],0))</f>
        <v>HALA 3</v>
      </c>
      <c r="E34" t="e">
        <f ca="1">Kalkulator_siatkowy</f>
        <v>#N/A</v>
      </c>
      <c r="F34" t="e">
        <f ca="1">Kalkulator_siatkowy</f>
        <v>#N/A</v>
      </c>
      <c r="G34">
        <f ca="1">Kalkulator_siatkowy</f>
        <v>9.3000000000000007</v>
      </c>
      <c r="H34" t="e">
        <f ca="1">Kalkulator_siatkowy</f>
        <v>#N/A</v>
      </c>
      <c r="I34" t="e">
        <f ca="1">Kalkulator_siatkowy</f>
        <v>#N/A</v>
      </c>
      <c r="J34" t="e">
        <f ca="1">Kalkulator_siatkowy</f>
        <v>#N/A</v>
      </c>
      <c r="K34" t="e">
        <f ca="1">Kalkulator_siatkowy</f>
        <v>#N/A</v>
      </c>
      <c r="L34" t="e">
        <f ca="1">Kalkulator_siatkowy</f>
        <v>#N/A</v>
      </c>
      <c r="M34" t="e">
        <f ca="1">Kalkulator_siatkowy</f>
        <v>#N/A</v>
      </c>
      <c r="N34" t="e">
        <f ca="1">Kalkulator_siatkowy</f>
        <v>#N/A</v>
      </c>
      <c r="O34" t="e">
        <f ca="1">Kalkulator_siatkowy</f>
        <v>#N/A</v>
      </c>
      <c r="P34" t="e">
        <f ca="1">Kalkulator_siatkowy</f>
        <v>#N/A</v>
      </c>
      <c r="Q34" t="e">
        <f ca="1">Kalkulator_siatkowy</f>
        <v>#N/A</v>
      </c>
      <c r="R34" t="e">
        <f ca="1">Kalkulator_siatkowy</f>
        <v>#N/A</v>
      </c>
      <c r="S34" t="e">
        <f ca="1">Kalkulator_siatkowy</f>
        <v>#N/A</v>
      </c>
      <c r="T34" t="e">
        <f ca="1">Kalkulator_siatkowy</f>
        <v>#N/A</v>
      </c>
      <c r="U34" t="e">
        <f ca="1">Kalkulator_siatkowy</f>
        <v>#N/A</v>
      </c>
      <c r="V34" t="e">
        <f ca="1">Kalkulator_siatkowy</f>
        <v>#N/A</v>
      </c>
      <c r="W34" t="e">
        <f ca="1">Kalkulator_siatkowy</f>
        <v>#N/A</v>
      </c>
      <c r="X34" t="e">
        <f ca="1">Kalkulator_siatkowy</f>
        <v>#N/A</v>
      </c>
      <c r="Y34" t="e">
        <f ca="1">Kalkulator_siatkowy</f>
        <v>#N/A</v>
      </c>
      <c r="Z34" t="e">
        <f ca="1">Kalkulator_siatkowy</f>
        <v>#N/A</v>
      </c>
      <c r="AA34" t="e">
        <f ca="1">Kalkulator_siatkowy</f>
        <v>#N/A</v>
      </c>
      <c r="AB34" t="e">
        <f ca="1">Kalkulator_siatkowy</f>
        <v>#N/A</v>
      </c>
      <c r="AC34" t="e">
        <f ca="1">Kalkulator_siatkowy</f>
        <v>#N/A</v>
      </c>
      <c r="AD34" t="e">
        <f ca="1">Kalkulator_siatkowy</f>
        <v>#N/A</v>
      </c>
      <c r="AE34" t="e">
        <f ca="1">Kalkulator_siatkowy</f>
        <v>#N/A</v>
      </c>
      <c r="AF34" t="e">
        <f ca="1">Kalkulator_siatkowy</f>
        <v>#N/A</v>
      </c>
      <c r="AG34" t="e">
        <f ca="1">Kalkulator_siatkowy</f>
        <v>#N/A</v>
      </c>
      <c r="AH34" t="e">
        <f ca="1">Kalkulator_siatkowy</f>
        <v>#N/A</v>
      </c>
      <c r="AI34" t="e">
        <f ca="1">Kalkulator_siatkowy</f>
        <v>#N/A</v>
      </c>
    </row>
    <row r="35" spans="1:35" x14ac:dyDescent="0.25">
      <c r="A35">
        <f t="shared" si="3"/>
        <v>8.3000000000000007</v>
      </c>
      <c r="B35">
        <v>4</v>
      </c>
      <c r="C35">
        <f t="shared" ca="1" si="2"/>
        <v>-67</v>
      </c>
      <c r="D35" t="str">
        <f ca="1">INDEX(Działania[DZIAŁANIE],MATCH($C35,Działania[ID],0))</f>
        <v>HALA 4</v>
      </c>
      <c r="E35" t="e">
        <f ca="1">Kalkulator_siatkowy</f>
        <v>#N/A</v>
      </c>
      <c r="F35" t="e">
        <f ca="1">Kalkulator_siatkowy</f>
        <v>#N/A</v>
      </c>
      <c r="G35" t="e">
        <f ca="1">Kalkulator_siatkowy</f>
        <v>#N/A</v>
      </c>
      <c r="H35">
        <f ca="1">Kalkulator_siatkowy</f>
        <v>8.3000000000000007</v>
      </c>
      <c r="I35" t="e">
        <f ca="1">Kalkulator_siatkowy</f>
        <v>#N/A</v>
      </c>
      <c r="J35" t="e">
        <f ca="1">Kalkulator_siatkowy</f>
        <v>#N/A</v>
      </c>
      <c r="K35" t="e">
        <f ca="1">Kalkulator_siatkowy</f>
        <v>#N/A</v>
      </c>
      <c r="L35" t="e">
        <f ca="1">Kalkulator_siatkowy</f>
        <v>#N/A</v>
      </c>
      <c r="M35" t="e">
        <f ca="1">Kalkulator_siatkowy</f>
        <v>#N/A</v>
      </c>
      <c r="N35" t="e">
        <f ca="1">Kalkulator_siatkowy</f>
        <v>#N/A</v>
      </c>
      <c r="O35" t="e">
        <f ca="1">Kalkulator_siatkowy</f>
        <v>#N/A</v>
      </c>
      <c r="P35" t="e">
        <f ca="1">Kalkulator_siatkowy</f>
        <v>#N/A</v>
      </c>
      <c r="Q35" t="e">
        <f ca="1">Kalkulator_siatkowy</f>
        <v>#N/A</v>
      </c>
      <c r="R35" t="e">
        <f ca="1">Kalkulator_siatkowy</f>
        <v>#N/A</v>
      </c>
      <c r="S35" t="e">
        <f ca="1">Kalkulator_siatkowy</f>
        <v>#N/A</v>
      </c>
      <c r="T35" t="e">
        <f ca="1">Kalkulator_siatkowy</f>
        <v>#N/A</v>
      </c>
      <c r="U35" t="e">
        <f ca="1">Kalkulator_siatkowy</f>
        <v>#N/A</v>
      </c>
      <c r="V35" t="e">
        <f ca="1">Kalkulator_siatkowy</f>
        <v>#N/A</v>
      </c>
      <c r="W35" t="e">
        <f ca="1">Kalkulator_siatkowy</f>
        <v>#N/A</v>
      </c>
      <c r="X35" t="e">
        <f ca="1">Kalkulator_siatkowy</f>
        <v>#N/A</v>
      </c>
      <c r="Y35" t="e">
        <f ca="1">Kalkulator_siatkowy</f>
        <v>#N/A</v>
      </c>
      <c r="Z35" t="e">
        <f ca="1">Kalkulator_siatkowy</f>
        <v>#N/A</v>
      </c>
      <c r="AA35" t="e">
        <f ca="1">Kalkulator_siatkowy</f>
        <v>#N/A</v>
      </c>
      <c r="AB35" t="e">
        <f ca="1">Kalkulator_siatkowy</f>
        <v>#N/A</v>
      </c>
      <c r="AC35" t="e">
        <f ca="1">Kalkulator_siatkowy</f>
        <v>#N/A</v>
      </c>
      <c r="AD35" t="e">
        <f ca="1">Kalkulator_siatkowy</f>
        <v>#N/A</v>
      </c>
      <c r="AE35" t="e">
        <f ca="1">Kalkulator_siatkowy</f>
        <v>#N/A</v>
      </c>
      <c r="AF35" t="e">
        <f ca="1">Kalkulator_siatkowy</f>
        <v>#N/A</v>
      </c>
      <c r="AG35" t="e">
        <f ca="1">Kalkulator_siatkowy</f>
        <v>#N/A</v>
      </c>
      <c r="AH35" t="e">
        <f ca="1">Kalkulator_siatkowy</f>
        <v>#N/A</v>
      </c>
      <c r="AI35" t="e">
        <f ca="1">Kalkulator_siatkowy</f>
        <v>#N/A</v>
      </c>
    </row>
    <row r="36" spans="1:35" x14ac:dyDescent="0.25">
      <c r="A36">
        <f t="shared" si="3"/>
        <v>7.3000000000000007</v>
      </c>
      <c r="B36">
        <v>5</v>
      </c>
      <c r="C36">
        <f t="shared" ca="1" si="2"/>
        <v>-66</v>
      </c>
      <c r="D36" t="str">
        <f ca="1">INDEX(Działania[DZIAŁANIE],MATCH($C36,Działania[ID],0))</f>
        <v>HALA 5</v>
      </c>
      <c r="E36" t="e">
        <f ca="1">Kalkulator_siatkowy</f>
        <v>#N/A</v>
      </c>
      <c r="F36" t="e">
        <f ca="1">Kalkulator_siatkowy</f>
        <v>#N/A</v>
      </c>
      <c r="G36" t="e">
        <f ca="1">Kalkulator_siatkowy</f>
        <v>#N/A</v>
      </c>
      <c r="H36" t="e">
        <f ca="1">Kalkulator_siatkowy</f>
        <v>#N/A</v>
      </c>
      <c r="I36">
        <f ca="1">Kalkulator_siatkowy</f>
        <v>7.3000000000000007</v>
      </c>
      <c r="J36" t="e">
        <f ca="1">Kalkulator_siatkowy</f>
        <v>#N/A</v>
      </c>
      <c r="K36" t="e">
        <f ca="1">Kalkulator_siatkowy</f>
        <v>#N/A</v>
      </c>
      <c r="L36" t="e">
        <f ca="1">Kalkulator_siatkowy</f>
        <v>#N/A</v>
      </c>
      <c r="M36" t="e">
        <f ca="1">Kalkulator_siatkowy</f>
        <v>#N/A</v>
      </c>
      <c r="N36" t="e">
        <f ca="1">Kalkulator_siatkowy</f>
        <v>#N/A</v>
      </c>
      <c r="O36" t="e">
        <f ca="1">Kalkulator_siatkowy</f>
        <v>#N/A</v>
      </c>
      <c r="P36" t="e">
        <f ca="1">Kalkulator_siatkowy</f>
        <v>#N/A</v>
      </c>
      <c r="Q36" t="e">
        <f ca="1">Kalkulator_siatkowy</f>
        <v>#N/A</v>
      </c>
      <c r="R36" t="e">
        <f ca="1">Kalkulator_siatkowy</f>
        <v>#N/A</v>
      </c>
      <c r="S36" t="e">
        <f ca="1">Kalkulator_siatkowy</f>
        <v>#N/A</v>
      </c>
      <c r="T36" t="e">
        <f ca="1">Kalkulator_siatkowy</f>
        <v>#N/A</v>
      </c>
      <c r="U36" t="e">
        <f ca="1">Kalkulator_siatkowy</f>
        <v>#N/A</v>
      </c>
      <c r="V36" t="e">
        <f ca="1">Kalkulator_siatkowy</f>
        <v>#N/A</v>
      </c>
      <c r="W36" t="e">
        <f ca="1">Kalkulator_siatkowy</f>
        <v>#N/A</v>
      </c>
      <c r="X36" t="e">
        <f ca="1">Kalkulator_siatkowy</f>
        <v>#N/A</v>
      </c>
      <c r="Y36" t="e">
        <f ca="1">Kalkulator_siatkowy</f>
        <v>#N/A</v>
      </c>
      <c r="Z36" t="e">
        <f ca="1">Kalkulator_siatkowy</f>
        <v>#N/A</v>
      </c>
      <c r="AA36" t="e">
        <f ca="1">Kalkulator_siatkowy</f>
        <v>#N/A</v>
      </c>
      <c r="AB36" t="e">
        <f ca="1">Kalkulator_siatkowy</f>
        <v>#N/A</v>
      </c>
      <c r="AC36" t="e">
        <f ca="1">Kalkulator_siatkowy</f>
        <v>#N/A</v>
      </c>
      <c r="AD36" t="e">
        <f ca="1">Kalkulator_siatkowy</f>
        <v>#N/A</v>
      </c>
      <c r="AE36" t="e">
        <f ca="1">Kalkulator_siatkowy</f>
        <v>#N/A</v>
      </c>
      <c r="AF36" t="e">
        <f ca="1">Kalkulator_siatkowy</f>
        <v>#N/A</v>
      </c>
      <c r="AG36" t="e">
        <f ca="1">Kalkulator_siatkowy</f>
        <v>#N/A</v>
      </c>
      <c r="AH36" t="e">
        <f ca="1">Kalkulator_siatkowy</f>
        <v>#N/A</v>
      </c>
      <c r="AI36" t="e">
        <f ca="1">Kalkulator_siatkowy</f>
        <v>#N/A</v>
      </c>
    </row>
    <row r="37" spans="1:35" x14ac:dyDescent="0.25">
      <c r="A37">
        <f t="shared" si="3"/>
        <v>6.3000000000000007</v>
      </c>
      <c r="B37">
        <v>6</v>
      </c>
      <c r="C37">
        <f t="shared" ca="1" si="2"/>
        <v>-65</v>
      </c>
      <c r="D37" t="str">
        <f ca="1">INDEX(Działania[DZIAŁANIE],MATCH($C37,Działania[ID],0))</f>
        <v>HALA 6</v>
      </c>
      <c r="E37" t="e">
        <f ca="1">Kalkulator_siatkowy</f>
        <v>#N/A</v>
      </c>
      <c r="F37" t="e">
        <f ca="1">Kalkulator_siatkowy</f>
        <v>#N/A</v>
      </c>
      <c r="G37" t="e">
        <f ca="1">Kalkulator_siatkowy</f>
        <v>#N/A</v>
      </c>
      <c r="H37" t="e">
        <f ca="1">Kalkulator_siatkowy</f>
        <v>#N/A</v>
      </c>
      <c r="I37" t="e">
        <f ca="1">Kalkulator_siatkowy</f>
        <v>#N/A</v>
      </c>
      <c r="J37">
        <f ca="1">Kalkulator_siatkowy</f>
        <v>6.3000000000000007</v>
      </c>
      <c r="K37" t="e">
        <f ca="1">Kalkulator_siatkowy</f>
        <v>#N/A</v>
      </c>
      <c r="L37" t="e">
        <f ca="1">Kalkulator_siatkowy</f>
        <v>#N/A</v>
      </c>
      <c r="M37" t="e">
        <f ca="1">Kalkulator_siatkowy</f>
        <v>#N/A</v>
      </c>
      <c r="N37" t="e">
        <f ca="1">Kalkulator_siatkowy</f>
        <v>#N/A</v>
      </c>
      <c r="O37" t="e">
        <f ca="1">Kalkulator_siatkowy</f>
        <v>#N/A</v>
      </c>
      <c r="P37" t="e">
        <f ca="1">Kalkulator_siatkowy</f>
        <v>#N/A</v>
      </c>
      <c r="Q37" t="e">
        <f ca="1">Kalkulator_siatkowy</f>
        <v>#N/A</v>
      </c>
      <c r="R37" t="e">
        <f ca="1">Kalkulator_siatkowy</f>
        <v>#N/A</v>
      </c>
      <c r="S37" t="e">
        <f ca="1">Kalkulator_siatkowy</f>
        <v>#N/A</v>
      </c>
      <c r="T37" t="e">
        <f ca="1">Kalkulator_siatkowy</f>
        <v>#N/A</v>
      </c>
      <c r="U37" t="e">
        <f ca="1">Kalkulator_siatkowy</f>
        <v>#N/A</v>
      </c>
      <c r="V37" t="e">
        <f ca="1">Kalkulator_siatkowy</f>
        <v>#N/A</v>
      </c>
      <c r="W37" t="e">
        <f ca="1">Kalkulator_siatkowy</f>
        <v>#N/A</v>
      </c>
      <c r="X37" t="e">
        <f ca="1">Kalkulator_siatkowy</f>
        <v>#N/A</v>
      </c>
      <c r="Y37" t="e">
        <f ca="1">Kalkulator_siatkowy</f>
        <v>#N/A</v>
      </c>
      <c r="Z37" t="e">
        <f ca="1">Kalkulator_siatkowy</f>
        <v>#N/A</v>
      </c>
      <c r="AA37" t="e">
        <f ca="1">Kalkulator_siatkowy</f>
        <v>#N/A</v>
      </c>
      <c r="AB37" t="e">
        <f ca="1">Kalkulator_siatkowy</f>
        <v>#N/A</v>
      </c>
      <c r="AC37" t="e">
        <f ca="1">Kalkulator_siatkowy</f>
        <v>#N/A</v>
      </c>
      <c r="AD37" t="e">
        <f ca="1">Kalkulator_siatkowy</f>
        <v>#N/A</v>
      </c>
      <c r="AE37" t="e">
        <f ca="1">Kalkulator_siatkowy</f>
        <v>#N/A</v>
      </c>
      <c r="AF37" t="e">
        <f ca="1">Kalkulator_siatkowy</f>
        <v>#N/A</v>
      </c>
      <c r="AG37" t="e">
        <f ca="1">Kalkulator_siatkowy</f>
        <v>#N/A</v>
      </c>
      <c r="AH37" t="e">
        <f ca="1">Kalkulator_siatkowy</f>
        <v>#N/A</v>
      </c>
      <c r="AI37" t="e">
        <f ca="1">Kalkulator_siatkowy</f>
        <v>#N/A</v>
      </c>
    </row>
    <row r="38" spans="1:35" x14ac:dyDescent="0.25">
      <c r="A38">
        <f t="shared" si="3"/>
        <v>5.3000000000000007</v>
      </c>
      <c r="B38">
        <v>7</v>
      </c>
      <c r="C38">
        <f t="shared" ca="1" si="2"/>
        <v>-64</v>
      </c>
      <c r="D38" t="str">
        <f ca="1">INDEX(Działania[DZIAŁANIE],MATCH($C38,Działania[ID],0))</f>
        <v>HALA 7</v>
      </c>
      <c r="E38" t="e">
        <f ca="1">Kalkulator_siatkowy</f>
        <v>#N/A</v>
      </c>
      <c r="F38" t="e">
        <f ca="1">Kalkulator_siatkowy</f>
        <v>#N/A</v>
      </c>
      <c r="G38" t="e">
        <f ca="1">Kalkulator_siatkowy</f>
        <v>#N/A</v>
      </c>
      <c r="H38" t="e">
        <f ca="1">Kalkulator_siatkowy</f>
        <v>#N/A</v>
      </c>
      <c r="I38" t="e">
        <f ca="1">Kalkulator_siatkowy</f>
        <v>#N/A</v>
      </c>
      <c r="J38" t="e">
        <f ca="1">Kalkulator_siatkowy</f>
        <v>#N/A</v>
      </c>
      <c r="K38">
        <f ca="1">Kalkulator_siatkowy</f>
        <v>5.3000000000000007</v>
      </c>
      <c r="L38" t="e">
        <f ca="1">Kalkulator_siatkowy</f>
        <v>#N/A</v>
      </c>
      <c r="M38" t="e">
        <f ca="1">Kalkulator_siatkowy</f>
        <v>#N/A</v>
      </c>
      <c r="N38" t="e">
        <f ca="1">Kalkulator_siatkowy</f>
        <v>#N/A</v>
      </c>
      <c r="O38" t="e">
        <f ca="1">Kalkulator_siatkowy</f>
        <v>#N/A</v>
      </c>
      <c r="P38" t="e">
        <f ca="1">Kalkulator_siatkowy</f>
        <v>#N/A</v>
      </c>
      <c r="Q38" t="e">
        <f ca="1">Kalkulator_siatkowy</f>
        <v>#N/A</v>
      </c>
      <c r="R38" t="e">
        <f ca="1">Kalkulator_siatkowy</f>
        <v>#N/A</v>
      </c>
      <c r="S38" t="e">
        <f ca="1">Kalkulator_siatkowy</f>
        <v>#N/A</v>
      </c>
      <c r="T38" t="e">
        <f ca="1">Kalkulator_siatkowy</f>
        <v>#N/A</v>
      </c>
      <c r="U38" t="e">
        <f ca="1">Kalkulator_siatkowy</f>
        <v>#N/A</v>
      </c>
      <c r="V38" t="e">
        <f ca="1">Kalkulator_siatkowy</f>
        <v>#N/A</v>
      </c>
      <c r="W38" t="e">
        <f ca="1">Kalkulator_siatkowy</f>
        <v>#N/A</v>
      </c>
      <c r="X38" t="e">
        <f ca="1">Kalkulator_siatkowy</f>
        <v>#N/A</v>
      </c>
      <c r="Y38" t="e">
        <f ca="1">Kalkulator_siatkowy</f>
        <v>#N/A</v>
      </c>
      <c r="Z38" t="e">
        <f ca="1">Kalkulator_siatkowy</f>
        <v>#N/A</v>
      </c>
      <c r="AA38" t="e">
        <f ca="1">Kalkulator_siatkowy</f>
        <v>#N/A</v>
      </c>
      <c r="AB38" t="e">
        <f ca="1">Kalkulator_siatkowy</f>
        <v>#N/A</v>
      </c>
      <c r="AC38" t="e">
        <f ca="1">Kalkulator_siatkowy</f>
        <v>#N/A</v>
      </c>
      <c r="AD38" t="e">
        <f ca="1">Kalkulator_siatkowy</f>
        <v>#N/A</v>
      </c>
      <c r="AE38" t="e">
        <f ca="1">Kalkulator_siatkowy</f>
        <v>#N/A</v>
      </c>
      <c r="AF38" t="e">
        <f ca="1">Kalkulator_siatkowy</f>
        <v>#N/A</v>
      </c>
      <c r="AG38" t="e">
        <f ca="1">Kalkulator_siatkowy</f>
        <v>#N/A</v>
      </c>
      <c r="AH38" t="e">
        <f ca="1">Kalkulator_siatkowy</f>
        <v>#N/A</v>
      </c>
      <c r="AI38" t="e">
        <f ca="1">Kalkulator_siatkowy</f>
        <v>#N/A</v>
      </c>
    </row>
    <row r="39" spans="1:35" x14ac:dyDescent="0.25">
      <c r="A39">
        <f t="shared" si="3"/>
        <v>4.3000000000000007</v>
      </c>
      <c r="B39">
        <v>8</v>
      </c>
      <c r="C39">
        <f t="shared" ca="1" si="2"/>
        <v>-63</v>
      </c>
      <c r="D39" t="str">
        <f ca="1">INDEX(Działania[DZIAŁANIE],MATCH($C39,Działania[ID],0))</f>
        <v>HALA 8</v>
      </c>
      <c r="E39" t="e">
        <f ca="1">Kalkulator_siatkowy</f>
        <v>#N/A</v>
      </c>
      <c r="F39" t="e">
        <f ca="1">Kalkulator_siatkowy</f>
        <v>#N/A</v>
      </c>
      <c r="G39" t="e">
        <f ca="1">Kalkulator_siatkowy</f>
        <v>#N/A</v>
      </c>
      <c r="H39" t="e">
        <f ca="1">Kalkulator_siatkowy</f>
        <v>#N/A</v>
      </c>
      <c r="I39" t="e">
        <f ca="1">Kalkulator_siatkowy</f>
        <v>#N/A</v>
      </c>
      <c r="J39" t="e">
        <f ca="1">Kalkulator_siatkowy</f>
        <v>#N/A</v>
      </c>
      <c r="K39" t="e">
        <f ca="1">Kalkulator_siatkowy</f>
        <v>#N/A</v>
      </c>
      <c r="L39">
        <f ca="1">Kalkulator_siatkowy</f>
        <v>4.3000000000000007</v>
      </c>
      <c r="M39">
        <f ca="1">Kalkulator_siatkowy</f>
        <v>4.3000000000000007</v>
      </c>
      <c r="N39" t="e">
        <f ca="1">Kalkulator_siatkowy</f>
        <v>#N/A</v>
      </c>
      <c r="O39" t="e">
        <f ca="1">Kalkulator_siatkowy</f>
        <v>#N/A</v>
      </c>
      <c r="P39" t="e">
        <f ca="1">Kalkulator_siatkowy</f>
        <v>#N/A</v>
      </c>
      <c r="Q39" t="e">
        <f ca="1">Kalkulator_siatkowy</f>
        <v>#N/A</v>
      </c>
      <c r="R39" t="e">
        <f ca="1">Kalkulator_siatkowy</f>
        <v>#N/A</v>
      </c>
      <c r="S39" t="e">
        <f ca="1">Kalkulator_siatkowy</f>
        <v>#N/A</v>
      </c>
      <c r="T39" t="e">
        <f ca="1">Kalkulator_siatkowy</f>
        <v>#N/A</v>
      </c>
      <c r="U39" t="e">
        <f ca="1">Kalkulator_siatkowy</f>
        <v>#N/A</v>
      </c>
      <c r="V39" t="e">
        <f ca="1">Kalkulator_siatkowy</f>
        <v>#N/A</v>
      </c>
      <c r="W39" t="e">
        <f ca="1">Kalkulator_siatkowy</f>
        <v>#N/A</v>
      </c>
      <c r="X39" t="e">
        <f ca="1">Kalkulator_siatkowy</f>
        <v>#N/A</v>
      </c>
      <c r="Y39" t="e">
        <f ca="1">Kalkulator_siatkowy</f>
        <v>#N/A</v>
      </c>
      <c r="Z39" t="e">
        <f ca="1">Kalkulator_siatkowy</f>
        <v>#N/A</v>
      </c>
      <c r="AA39" t="e">
        <f ca="1">Kalkulator_siatkowy</f>
        <v>#N/A</v>
      </c>
      <c r="AB39" t="e">
        <f ca="1">Kalkulator_siatkowy</f>
        <v>#N/A</v>
      </c>
      <c r="AC39" t="e">
        <f ca="1">Kalkulator_siatkowy</f>
        <v>#N/A</v>
      </c>
      <c r="AD39" t="e">
        <f ca="1">Kalkulator_siatkowy</f>
        <v>#N/A</v>
      </c>
      <c r="AE39" t="e">
        <f ca="1">Kalkulator_siatkowy</f>
        <v>#N/A</v>
      </c>
      <c r="AF39" t="e">
        <f ca="1">Kalkulator_siatkowy</f>
        <v>#N/A</v>
      </c>
      <c r="AG39" t="e">
        <f ca="1">Kalkulator_siatkowy</f>
        <v>#N/A</v>
      </c>
      <c r="AH39" t="e">
        <f ca="1">Kalkulator_siatkowy</f>
        <v>#N/A</v>
      </c>
      <c r="AI39" t="e">
        <f ca="1">Kalkulator_siatkowy</f>
        <v>#N/A</v>
      </c>
    </row>
    <row r="40" spans="1:35" x14ac:dyDescent="0.25">
      <c r="A40">
        <f t="shared" si="3"/>
        <v>3.3000000000000007</v>
      </c>
      <c r="B40">
        <v>9</v>
      </c>
      <c r="C40">
        <f t="shared" ca="1" si="2"/>
        <v>-62</v>
      </c>
      <c r="D40" t="str">
        <f ca="1">INDEX(Działania[DZIAŁANIE],MATCH($C40,Działania[ID],0))</f>
        <v>HALA 9</v>
      </c>
      <c r="E40" t="e">
        <f ca="1">Kalkulator_siatkowy</f>
        <v>#N/A</v>
      </c>
      <c r="F40" t="e">
        <f ca="1">Kalkulator_siatkowy</f>
        <v>#N/A</v>
      </c>
      <c r="G40" t="e">
        <f ca="1">Kalkulator_siatkowy</f>
        <v>#N/A</v>
      </c>
      <c r="H40" t="e">
        <f ca="1">Kalkulator_siatkowy</f>
        <v>#N/A</v>
      </c>
      <c r="I40" t="e">
        <f ca="1">Kalkulator_siatkowy</f>
        <v>#N/A</v>
      </c>
      <c r="J40" t="e">
        <f ca="1">Kalkulator_siatkowy</f>
        <v>#N/A</v>
      </c>
      <c r="K40" t="e">
        <f ca="1">Kalkulator_siatkowy</f>
        <v>#N/A</v>
      </c>
      <c r="L40" t="e">
        <f ca="1">Kalkulator_siatkowy</f>
        <v>#N/A</v>
      </c>
      <c r="M40" t="e">
        <f ca="1">Kalkulator_siatkowy</f>
        <v>#N/A</v>
      </c>
      <c r="N40">
        <f ca="1">Kalkulator_siatkowy</f>
        <v>3.3000000000000007</v>
      </c>
      <c r="O40">
        <f ca="1">Kalkulator_siatkowy</f>
        <v>3.3000000000000007</v>
      </c>
      <c r="P40" t="e">
        <f ca="1">Kalkulator_siatkowy</f>
        <v>#N/A</v>
      </c>
      <c r="Q40" t="e">
        <f ca="1">Kalkulator_siatkowy</f>
        <v>#N/A</v>
      </c>
      <c r="R40" t="e">
        <f ca="1">Kalkulator_siatkowy</f>
        <v>#N/A</v>
      </c>
      <c r="S40" t="e">
        <f ca="1">Kalkulator_siatkowy</f>
        <v>#N/A</v>
      </c>
      <c r="T40" t="e">
        <f ca="1">Kalkulator_siatkowy</f>
        <v>#N/A</v>
      </c>
      <c r="U40" t="e">
        <f ca="1">Kalkulator_siatkowy</f>
        <v>#N/A</v>
      </c>
      <c r="V40" t="e">
        <f ca="1">Kalkulator_siatkowy</f>
        <v>#N/A</v>
      </c>
      <c r="W40" t="e">
        <f ca="1">Kalkulator_siatkowy</f>
        <v>#N/A</v>
      </c>
      <c r="X40" t="e">
        <f ca="1">Kalkulator_siatkowy</f>
        <v>#N/A</v>
      </c>
      <c r="Y40" t="e">
        <f ca="1">Kalkulator_siatkowy</f>
        <v>#N/A</v>
      </c>
      <c r="Z40" t="e">
        <f ca="1">Kalkulator_siatkowy</f>
        <v>#N/A</v>
      </c>
      <c r="AA40" t="e">
        <f ca="1">Kalkulator_siatkowy</f>
        <v>#N/A</v>
      </c>
      <c r="AB40" t="e">
        <f ca="1">Kalkulator_siatkowy</f>
        <v>#N/A</v>
      </c>
      <c r="AC40" t="e">
        <f ca="1">Kalkulator_siatkowy</f>
        <v>#N/A</v>
      </c>
      <c r="AD40" t="e">
        <f ca="1">Kalkulator_siatkowy</f>
        <v>#N/A</v>
      </c>
      <c r="AE40" t="e">
        <f ca="1">Kalkulator_siatkowy</f>
        <v>#N/A</v>
      </c>
      <c r="AF40" t="e">
        <f ca="1">Kalkulator_siatkowy</f>
        <v>#N/A</v>
      </c>
      <c r="AG40" t="e">
        <f ca="1">Kalkulator_siatkowy</f>
        <v>#N/A</v>
      </c>
      <c r="AH40" t="e">
        <f ca="1">Kalkulator_siatkowy</f>
        <v>#N/A</v>
      </c>
      <c r="AI40" t="e">
        <f ca="1">Kalkulator_siatkowy</f>
        <v>#N/A</v>
      </c>
    </row>
    <row r="43" spans="1:35" x14ac:dyDescent="0.25">
      <c r="E43" s="1">
        <f>E31</f>
        <v>44417</v>
      </c>
      <c r="F43" s="1">
        <f t="shared" ref="F43:AH43" si="4">F31</f>
        <v>44418</v>
      </c>
      <c r="G43" s="1">
        <f t="shared" si="4"/>
        <v>44419</v>
      </c>
      <c r="H43" s="1">
        <f t="shared" si="4"/>
        <v>44420</v>
      </c>
      <c r="I43" s="1">
        <f t="shared" si="4"/>
        <v>44421</v>
      </c>
      <c r="J43" s="1">
        <f t="shared" si="4"/>
        <v>44422</v>
      </c>
      <c r="K43" s="1">
        <f t="shared" si="4"/>
        <v>44423</v>
      </c>
      <c r="L43" s="1">
        <f t="shared" si="4"/>
        <v>44424</v>
      </c>
      <c r="M43" s="1">
        <f t="shared" si="4"/>
        <v>44425</v>
      </c>
      <c r="N43" s="1">
        <f t="shared" si="4"/>
        <v>44426</v>
      </c>
      <c r="O43" s="1">
        <f t="shared" si="4"/>
        <v>44427</v>
      </c>
      <c r="P43" s="1">
        <f t="shared" si="4"/>
        <v>44428</v>
      </c>
      <c r="Q43" s="1">
        <f t="shared" si="4"/>
        <v>44429</v>
      </c>
      <c r="R43" s="1">
        <f t="shared" si="4"/>
        <v>44430</v>
      </c>
      <c r="S43" s="1">
        <f t="shared" si="4"/>
        <v>44431</v>
      </c>
      <c r="T43" s="1">
        <f t="shared" si="4"/>
        <v>44432</v>
      </c>
      <c r="U43" s="1">
        <f t="shared" si="4"/>
        <v>44433</v>
      </c>
      <c r="V43" s="1">
        <f t="shared" si="4"/>
        <v>44434</v>
      </c>
      <c r="W43" s="1">
        <f t="shared" si="4"/>
        <v>44435</v>
      </c>
      <c r="X43" s="1">
        <f t="shared" si="4"/>
        <v>44436</v>
      </c>
      <c r="Y43" s="1">
        <f t="shared" si="4"/>
        <v>44437</v>
      </c>
      <c r="Z43" s="1">
        <f t="shared" si="4"/>
        <v>44438</v>
      </c>
      <c r="AA43" s="1">
        <f t="shared" si="4"/>
        <v>44439</v>
      </c>
      <c r="AB43" s="1">
        <f t="shared" si="4"/>
        <v>44440</v>
      </c>
      <c r="AC43" s="1">
        <f t="shared" si="4"/>
        <v>44441</v>
      </c>
      <c r="AD43" s="1">
        <f t="shared" si="4"/>
        <v>44442</v>
      </c>
      <c r="AE43" s="1">
        <f t="shared" si="4"/>
        <v>44443</v>
      </c>
      <c r="AF43" s="1">
        <f t="shared" si="4"/>
        <v>44444</v>
      </c>
      <c r="AG43" s="1">
        <f t="shared" si="4"/>
        <v>44445</v>
      </c>
      <c r="AH43" s="1">
        <f t="shared" si="4"/>
        <v>44446</v>
      </c>
    </row>
    <row r="44" spans="1:35" ht="45" x14ac:dyDescent="0.25">
      <c r="C44">
        <f ca="1">C32</f>
        <v>-70</v>
      </c>
      <c r="D44" t="str">
        <f ca="1">UPPER(INDEX(Działania[DZIAŁANIE],MATCH($C44,Działania[ID],0)))</f>
        <v xml:space="preserve">KONFERENCJA PRASOWA/ HALA 1 </v>
      </c>
      <c r="E44">
        <f t="shared" ref="E44:AH44" ca="1" si="5">IF(ISERROR(F32),E32,NA())</f>
        <v>11.3</v>
      </c>
      <c r="F44" t="e">
        <f t="shared" ca="1" si="5"/>
        <v>#N/A</v>
      </c>
      <c r="G44" t="e">
        <f t="shared" ca="1" si="5"/>
        <v>#N/A</v>
      </c>
      <c r="H44" t="e">
        <f t="shared" ca="1" si="5"/>
        <v>#N/A</v>
      </c>
      <c r="I44" t="e">
        <f t="shared" ca="1" si="5"/>
        <v>#N/A</v>
      </c>
      <c r="J44" t="e">
        <f t="shared" ca="1" si="5"/>
        <v>#N/A</v>
      </c>
      <c r="K44" t="e">
        <f t="shared" ca="1" si="5"/>
        <v>#N/A</v>
      </c>
      <c r="L44" t="e">
        <f t="shared" ca="1" si="5"/>
        <v>#N/A</v>
      </c>
      <c r="M44" t="e">
        <f t="shared" ca="1" si="5"/>
        <v>#N/A</v>
      </c>
      <c r="N44" t="e">
        <f t="shared" ca="1" si="5"/>
        <v>#N/A</v>
      </c>
      <c r="O44" t="e">
        <f t="shared" ca="1" si="5"/>
        <v>#N/A</v>
      </c>
      <c r="P44" t="e">
        <f t="shared" ca="1" si="5"/>
        <v>#N/A</v>
      </c>
      <c r="Q44" t="e">
        <f t="shared" ca="1" si="5"/>
        <v>#N/A</v>
      </c>
      <c r="R44" t="e">
        <f t="shared" ca="1" si="5"/>
        <v>#N/A</v>
      </c>
      <c r="S44" t="e">
        <f t="shared" ca="1" si="5"/>
        <v>#N/A</v>
      </c>
      <c r="T44" t="e">
        <f t="shared" ca="1" si="5"/>
        <v>#N/A</v>
      </c>
      <c r="U44" t="e">
        <f t="shared" ca="1" si="5"/>
        <v>#N/A</v>
      </c>
      <c r="V44" t="e">
        <f t="shared" ca="1" si="5"/>
        <v>#N/A</v>
      </c>
      <c r="W44" t="e">
        <f t="shared" ca="1" si="5"/>
        <v>#N/A</v>
      </c>
      <c r="X44" t="e">
        <f t="shared" ca="1" si="5"/>
        <v>#N/A</v>
      </c>
      <c r="Y44" t="e">
        <f t="shared" ca="1" si="5"/>
        <v>#N/A</v>
      </c>
      <c r="Z44" t="e">
        <f t="shared" ca="1" si="5"/>
        <v>#N/A</v>
      </c>
      <c r="AA44" t="e">
        <f t="shared" ca="1" si="5"/>
        <v>#N/A</v>
      </c>
      <c r="AB44" t="e">
        <f t="shared" ca="1" si="5"/>
        <v>#N/A</v>
      </c>
      <c r="AC44" t="e">
        <f t="shared" ca="1" si="5"/>
        <v>#N/A</v>
      </c>
      <c r="AD44" t="e">
        <f t="shared" ca="1" si="5"/>
        <v>#N/A</v>
      </c>
      <c r="AE44" t="e">
        <f t="shared" ca="1" si="5"/>
        <v>#N/A</v>
      </c>
      <c r="AF44" t="e">
        <f t="shared" ca="1" si="5"/>
        <v>#N/A</v>
      </c>
      <c r="AG44" t="e">
        <f t="shared" ca="1" si="5"/>
        <v>#N/A</v>
      </c>
      <c r="AH44" t="e">
        <f t="shared" ca="1" si="5"/>
        <v>#N/A</v>
      </c>
    </row>
    <row r="45" spans="1:35" x14ac:dyDescent="0.25">
      <c r="C45">
        <f t="shared" ref="C45:C52" ca="1" si="6">C33</f>
        <v>-69</v>
      </c>
      <c r="D45" t="str">
        <f ca="1">UPPER(INDEX(Działania[DZIAŁANIE],MATCH($C45,Działania[ID],0)))</f>
        <v>HALA 2</v>
      </c>
      <c r="E45" t="e">
        <f t="shared" ref="E45:AH45" ca="1" si="7">IF(ISERROR(F33),E33,NA())</f>
        <v>#N/A</v>
      </c>
      <c r="F45">
        <f t="shared" ca="1" si="7"/>
        <v>10.3</v>
      </c>
      <c r="G45" t="e">
        <f t="shared" ca="1" si="7"/>
        <v>#N/A</v>
      </c>
      <c r="H45" t="e">
        <f t="shared" ca="1" si="7"/>
        <v>#N/A</v>
      </c>
      <c r="I45" t="e">
        <f t="shared" ca="1" si="7"/>
        <v>#N/A</v>
      </c>
      <c r="J45" t="e">
        <f t="shared" ca="1" si="7"/>
        <v>#N/A</v>
      </c>
      <c r="K45" t="e">
        <f t="shared" ca="1" si="7"/>
        <v>#N/A</v>
      </c>
      <c r="L45" t="e">
        <f t="shared" ca="1" si="7"/>
        <v>#N/A</v>
      </c>
      <c r="M45" t="e">
        <f t="shared" ca="1" si="7"/>
        <v>#N/A</v>
      </c>
      <c r="N45" t="e">
        <f t="shared" ca="1" si="7"/>
        <v>#N/A</v>
      </c>
      <c r="O45" t="e">
        <f t="shared" ca="1" si="7"/>
        <v>#N/A</v>
      </c>
      <c r="P45" t="e">
        <f t="shared" ca="1" si="7"/>
        <v>#N/A</v>
      </c>
      <c r="Q45" t="e">
        <f t="shared" ca="1" si="7"/>
        <v>#N/A</v>
      </c>
      <c r="R45" t="e">
        <f t="shared" ca="1" si="7"/>
        <v>#N/A</v>
      </c>
      <c r="S45" t="e">
        <f t="shared" ca="1" si="7"/>
        <v>#N/A</v>
      </c>
      <c r="T45" t="e">
        <f t="shared" ca="1" si="7"/>
        <v>#N/A</v>
      </c>
      <c r="U45" t="e">
        <f t="shared" ca="1" si="7"/>
        <v>#N/A</v>
      </c>
      <c r="V45" t="e">
        <f t="shared" ca="1" si="7"/>
        <v>#N/A</v>
      </c>
      <c r="W45" t="e">
        <f t="shared" ca="1" si="7"/>
        <v>#N/A</v>
      </c>
      <c r="X45" t="e">
        <f t="shared" ca="1" si="7"/>
        <v>#N/A</v>
      </c>
      <c r="Y45" t="e">
        <f t="shared" ca="1" si="7"/>
        <v>#N/A</v>
      </c>
      <c r="Z45" t="e">
        <f t="shared" ca="1" si="7"/>
        <v>#N/A</v>
      </c>
      <c r="AA45" t="e">
        <f t="shared" ca="1" si="7"/>
        <v>#N/A</v>
      </c>
      <c r="AB45" t="e">
        <f t="shared" ca="1" si="7"/>
        <v>#N/A</v>
      </c>
      <c r="AC45" t="e">
        <f t="shared" ca="1" si="7"/>
        <v>#N/A</v>
      </c>
      <c r="AD45" t="e">
        <f t="shared" ca="1" si="7"/>
        <v>#N/A</v>
      </c>
      <c r="AE45" t="e">
        <f t="shared" ca="1" si="7"/>
        <v>#N/A</v>
      </c>
      <c r="AF45" t="e">
        <f t="shared" ca="1" si="7"/>
        <v>#N/A</v>
      </c>
      <c r="AG45" t="e">
        <f t="shared" ca="1" si="7"/>
        <v>#N/A</v>
      </c>
      <c r="AH45" t="e">
        <f t="shared" ca="1" si="7"/>
        <v>#N/A</v>
      </c>
    </row>
    <row r="46" spans="1:35" x14ac:dyDescent="0.25">
      <c r="C46">
        <f t="shared" ca="1" si="6"/>
        <v>-68</v>
      </c>
      <c r="D46" t="str">
        <f ca="1">UPPER(INDEX(Działania[DZIAŁANIE],MATCH($C46,Działania[ID],0)))</f>
        <v>HALA 3</v>
      </c>
      <c r="E46" t="e">
        <f t="shared" ref="E46:AH46" ca="1" si="8">IF(ISERROR(F34),E34,NA())</f>
        <v>#N/A</v>
      </c>
      <c r="F46" t="e">
        <f t="shared" ca="1" si="8"/>
        <v>#N/A</v>
      </c>
      <c r="G46">
        <f t="shared" ca="1" si="8"/>
        <v>9.3000000000000007</v>
      </c>
      <c r="H46" t="e">
        <f t="shared" ca="1" si="8"/>
        <v>#N/A</v>
      </c>
      <c r="I46" t="e">
        <f t="shared" ca="1" si="8"/>
        <v>#N/A</v>
      </c>
      <c r="J46" t="e">
        <f t="shared" ca="1" si="8"/>
        <v>#N/A</v>
      </c>
      <c r="K46" t="e">
        <f t="shared" ca="1" si="8"/>
        <v>#N/A</v>
      </c>
      <c r="L46" t="e">
        <f t="shared" ca="1" si="8"/>
        <v>#N/A</v>
      </c>
      <c r="M46" t="e">
        <f t="shared" ca="1" si="8"/>
        <v>#N/A</v>
      </c>
      <c r="N46" t="e">
        <f t="shared" ca="1" si="8"/>
        <v>#N/A</v>
      </c>
      <c r="O46" t="e">
        <f t="shared" ca="1" si="8"/>
        <v>#N/A</v>
      </c>
      <c r="P46" t="e">
        <f t="shared" ca="1" si="8"/>
        <v>#N/A</v>
      </c>
      <c r="Q46" t="e">
        <f t="shared" ca="1" si="8"/>
        <v>#N/A</v>
      </c>
      <c r="R46" t="e">
        <f t="shared" ca="1" si="8"/>
        <v>#N/A</v>
      </c>
      <c r="S46" t="e">
        <f t="shared" ca="1" si="8"/>
        <v>#N/A</v>
      </c>
      <c r="T46" t="e">
        <f t="shared" ca="1" si="8"/>
        <v>#N/A</v>
      </c>
      <c r="U46" t="e">
        <f t="shared" ca="1" si="8"/>
        <v>#N/A</v>
      </c>
      <c r="V46" t="e">
        <f t="shared" ca="1" si="8"/>
        <v>#N/A</v>
      </c>
      <c r="W46" t="e">
        <f t="shared" ca="1" si="8"/>
        <v>#N/A</v>
      </c>
      <c r="X46" t="e">
        <f t="shared" ca="1" si="8"/>
        <v>#N/A</v>
      </c>
      <c r="Y46" t="e">
        <f t="shared" ca="1" si="8"/>
        <v>#N/A</v>
      </c>
      <c r="Z46" t="e">
        <f t="shared" ca="1" si="8"/>
        <v>#N/A</v>
      </c>
      <c r="AA46" t="e">
        <f t="shared" ca="1" si="8"/>
        <v>#N/A</v>
      </c>
      <c r="AB46" t="e">
        <f t="shared" ca="1" si="8"/>
        <v>#N/A</v>
      </c>
      <c r="AC46" t="e">
        <f t="shared" ca="1" si="8"/>
        <v>#N/A</v>
      </c>
      <c r="AD46" t="e">
        <f t="shared" ca="1" si="8"/>
        <v>#N/A</v>
      </c>
      <c r="AE46" t="e">
        <f t="shared" ca="1" si="8"/>
        <v>#N/A</v>
      </c>
      <c r="AF46" t="e">
        <f t="shared" ca="1" si="8"/>
        <v>#N/A</v>
      </c>
      <c r="AG46" t="e">
        <f t="shared" ca="1" si="8"/>
        <v>#N/A</v>
      </c>
      <c r="AH46" t="e">
        <f t="shared" ca="1" si="8"/>
        <v>#N/A</v>
      </c>
    </row>
    <row r="47" spans="1:35" x14ac:dyDescent="0.25">
      <c r="C47">
        <f t="shared" ca="1" si="6"/>
        <v>-67</v>
      </c>
      <c r="D47" t="str">
        <f ca="1">UPPER(INDEX(Działania[DZIAŁANIE],MATCH($C47,Działania[ID],0)))</f>
        <v>HALA 4</v>
      </c>
      <c r="E47" t="e">
        <f t="shared" ref="E47:AH47" ca="1" si="9">IF(ISERROR(F35),E35,NA())</f>
        <v>#N/A</v>
      </c>
      <c r="F47" t="e">
        <f t="shared" ca="1" si="9"/>
        <v>#N/A</v>
      </c>
      <c r="G47" t="e">
        <f t="shared" ca="1" si="9"/>
        <v>#N/A</v>
      </c>
      <c r="H47">
        <f t="shared" ca="1" si="9"/>
        <v>8.3000000000000007</v>
      </c>
      <c r="I47" t="e">
        <f t="shared" ca="1" si="9"/>
        <v>#N/A</v>
      </c>
      <c r="J47" t="e">
        <f t="shared" ca="1" si="9"/>
        <v>#N/A</v>
      </c>
      <c r="K47" t="e">
        <f t="shared" ca="1" si="9"/>
        <v>#N/A</v>
      </c>
      <c r="L47" t="e">
        <f t="shared" ca="1" si="9"/>
        <v>#N/A</v>
      </c>
      <c r="M47" t="e">
        <f t="shared" ca="1" si="9"/>
        <v>#N/A</v>
      </c>
      <c r="N47" t="e">
        <f t="shared" ca="1" si="9"/>
        <v>#N/A</v>
      </c>
      <c r="O47" t="e">
        <f t="shared" ca="1" si="9"/>
        <v>#N/A</v>
      </c>
      <c r="P47" t="e">
        <f t="shared" ca="1" si="9"/>
        <v>#N/A</v>
      </c>
      <c r="Q47" t="e">
        <f t="shared" ca="1" si="9"/>
        <v>#N/A</v>
      </c>
      <c r="R47" t="e">
        <f t="shared" ca="1" si="9"/>
        <v>#N/A</v>
      </c>
      <c r="S47" t="e">
        <f t="shared" ca="1" si="9"/>
        <v>#N/A</v>
      </c>
      <c r="T47" t="e">
        <f t="shared" ca="1" si="9"/>
        <v>#N/A</v>
      </c>
      <c r="U47" t="e">
        <f t="shared" ca="1" si="9"/>
        <v>#N/A</v>
      </c>
      <c r="V47" t="e">
        <f t="shared" ca="1" si="9"/>
        <v>#N/A</v>
      </c>
      <c r="W47" t="e">
        <f t="shared" ca="1" si="9"/>
        <v>#N/A</v>
      </c>
      <c r="X47" t="e">
        <f t="shared" ca="1" si="9"/>
        <v>#N/A</v>
      </c>
      <c r="Y47" t="e">
        <f t="shared" ca="1" si="9"/>
        <v>#N/A</v>
      </c>
      <c r="Z47" t="e">
        <f t="shared" ca="1" si="9"/>
        <v>#N/A</v>
      </c>
      <c r="AA47" t="e">
        <f t="shared" ca="1" si="9"/>
        <v>#N/A</v>
      </c>
      <c r="AB47" t="e">
        <f t="shared" ca="1" si="9"/>
        <v>#N/A</v>
      </c>
      <c r="AC47" t="e">
        <f t="shared" ca="1" si="9"/>
        <v>#N/A</v>
      </c>
      <c r="AD47" t="e">
        <f t="shared" ca="1" si="9"/>
        <v>#N/A</v>
      </c>
      <c r="AE47" t="e">
        <f t="shared" ca="1" si="9"/>
        <v>#N/A</v>
      </c>
      <c r="AF47" t="e">
        <f t="shared" ca="1" si="9"/>
        <v>#N/A</v>
      </c>
      <c r="AG47" t="e">
        <f t="shared" ca="1" si="9"/>
        <v>#N/A</v>
      </c>
      <c r="AH47" t="e">
        <f t="shared" ca="1" si="9"/>
        <v>#N/A</v>
      </c>
    </row>
    <row r="48" spans="1:35" x14ac:dyDescent="0.25">
      <c r="C48">
        <f t="shared" ca="1" si="6"/>
        <v>-66</v>
      </c>
      <c r="D48" t="str">
        <f ca="1">UPPER(INDEX(Działania[DZIAŁANIE],MATCH($C48,Działania[ID],0)))</f>
        <v>HALA 5</v>
      </c>
      <c r="E48" t="e">
        <f t="shared" ref="E48:AH48" ca="1" si="10">IF(ISERROR(F36),E36,NA())</f>
        <v>#N/A</v>
      </c>
      <c r="F48" t="e">
        <f t="shared" ca="1" si="10"/>
        <v>#N/A</v>
      </c>
      <c r="G48" t="e">
        <f t="shared" ca="1" si="10"/>
        <v>#N/A</v>
      </c>
      <c r="H48" t="e">
        <f t="shared" ca="1" si="10"/>
        <v>#N/A</v>
      </c>
      <c r="I48">
        <f t="shared" ca="1" si="10"/>
        <v>7.3000000000000007</v>
      </c>
      <c r="J48" t="e">
        <f t="shared" ca="1" si="10"/>
        <v>#N/A</v>
      </c>
      <c r="K48" t="e">
        <f t="shared" ca="1" si="10"/>
        <v>#N/A</v>
      </c>
      <c r="L48" t="e">
        <f t="shared" ca="1" si="10"/>
        <v>#N/A</v>
      </c>
      <c r="M48" t="e">
        <f t="shared" ca="1" si="10"/>
        <v>#N/A</v>
      </c>
      <c r="N48" t="e">
        <f t="shared" ca="1" si="10"/>
        <v>#N/A</v>
      </c>
      <c r="O48" t="e">
        <f t="shared" ca="1" si="10"/>
        <v>#N/A</v>
      </c>
      <c r="P48" t="e">
        <f t="shared" ca="1" si="10"/>
        <v>#N/A</v>
      </c>
      <c r="Q48" t="e">
        <f t="shared" ca="1" si="10"/>
        <v>#N/A</v>
      </c>
      <c r="R48" t="e">
        <f t="shared" ca="1" si="10"/>
        <v>#N/A</v>
      </c>
      <c r="S48" t="e">
        <f t="shared" ca="1" si="10"/>
        <v>#N/A</v>
      </c>
      <c r="T48" t="e">
        <f t="shared" ca="1" si="10"/>
        <v>#N/A</v>
      </c>
      <c r="U48" t="e">
        <f t="shared" ca="1" si="10"/>
        <v>#N/A</v>
      </c>
      <c r="V48" t="e">
        <f t="shared" ca="1" si="10"/>
        <v>#N/A</v>
      </c>
      <c r="W48" t="e">
        <f t="shared" ca="1" si="10"/>
        <v>#N/A</v>
      </c>
      <c r="X48" t="e">
        <f t="shared" ca="1" si="10"/>
        <v>#N/A</v>
      </c>
      <c r="Y48" t="e">
        <f t="shared" ca="1" si="10"/>
        <v>#N/A</v>
      </c>
      <c r="Z48" t="e">
        <f t="shared" ca="1" si="10"/>
        <v>#N/A</v>
      </c>
      <c r="AA48" t="e">
        <f t="shared" ca="1" si="10"/>
        <v>#N/A</v>
      </c>
      <c r="AB48" t="e">
        <f t="shared" ca="1" si="10"/>
        <v>#N/A</v>
      </c>
      <c r="AC48" t="e">
        <f t="shared" ca="1" si="10"/>
        <v>#N/A</v>
      </c>
      <c r="AD48" t="e">
        <f t="shared" ca="1" si="10"/>
        <v>#N/A</v>
      </c>
      <c r="AE48" t="e">
        <f t="shared" ca="1" si="10"/>
        <v>#N/A</v>
      </c>
      <c r="AF48" t="e">
        <f t="shared" ca="1" si="10"/>
        <v>#N/A</v>
      </c>
      <c r="AG48" t="e">
        <f t="shared" ca="1" si="10"/>
        <v>#N/A</v>
      </c>
      <c r="AH48" t="e">
        <f t="shared" ca="1" si="10"/>
        <v>#N/A</v>
      </c>
    </row>
    <row r="49" spans="3:34" x14ac:dyDescent="0.25">
      <c r="C49">
        <f t="shared" ca="1" si="6"/>
        <v>-65</v>
      </c>
      <c r="D49" t="str">
        <f ca="1">UPPER(INDEX(Działania[DZIAŁANIE],MATCH($C49,Działania[ID],0)))</f>
        <v>HALA 6</v>
      </c>
      <c r="E49" t="e">
        <f t="shared" ref="E49:AH49" ca="1" si="11">IF(ISERROR(F37),E37,NA())</f>
        <v>#N/A</v>
      </c>
      <c r="F49" t="e">
        <f t="shared" ca="1" si="11"/>
        <v>#N/A</v>
      </c>
      <c r="G49" t="e">
        <f t="shared" ca="1" si="11"/>
        <v>#N/A</v>
      </c>
      <c r="H49" t="e">
        <f t="shared" ca="1" si="11"/>
        <v>#N/A</v>
      </c>
      <c r="I49" t="e">
        <f t="shared" ca="1" si="11"/>
        <v>#N/A</v>
      </c>
      <c r="J49">
        <f t="shared" ca="1" si="11"/>
        <v>6.3000000000000007</v>
      </c>
      <c r="K49" t="e">
        <f t="shared" ca="1" si="11"/>
        <v>#N/A</v>
      </c>
      <c r="L49" t="e">
        <f t="shared" ca="1" si="11"/>
        <v>#N/A</v>
      </c>
      <c r="M49" t="e">
        <f t="shared" ca="1" si="11"/>
        <v>#N/A</v>
      </c>
      <c r="N49" t="e">
        <f t="shared" ca="1" si="11"/>
        <v>#N/A</v>
      </c>
      <c r="O49" t="e">
        <f t="shared" ca="1" si="11"/>
        <v>#N/A</v>
      </c>
      <c r="P49" t="e">
        <f t="shared" ca="1" si="11"/>
        <v>#N/A</v>
      </c>
      <c r="Q49" t="e">
        <f t="shared" ca="1" si="11"/>
        <v>#N/A</v>
      </c>
      <c r="R49" t="e">
        <f t="shared" ca="1" si="11"/>
        <v>#N/A</v>
      </c>
      <c r="S49" t="e">
        <f t="shared" ca="1" si="11"/>
        <v>#N/A</v>
      </c>
      <c r="T49" t="e">
        <f t="shared" ca="1" si="11"/>
        <v>#N/A</v>
      </c>
      <c r="U49" t="e">
        <f t="shared" ca="1" si="11"/>
        <v>#N/A</v>
      </c>
      <c r="V49" t="e">
        <f t="shared" ca="1" si="11"/>
        <v>#N/A</v>
      </c>
      <c r="W49" t="e">
        <f t="shared" ca="1" si="11"/>
        <v>#N/A</v>
      </c>
      <c r="X49" t="e">
        <f t="shared" ca="1" si="11"/>
        <v>#N/A</v>
      </c>
      <c r="Y49" t="e">
        <f t="shared" ca="1" si="11"/>
        <v>#N/A</v>
      </c>
      <c r="Z49" t="e">
        <f t="shared" ca="1" si="11"/>
        <v>#N/A</v>
      </c>
      <c r="AA49" t="e">
        <f t="shared" ca="1" si="11"/>
        <v>#N/A</v>
      </c>
      <c r="AB49" t="e">
        <f t="shared" ca="1" si="11"/>
        <v>#N/A</v>
      </c>
      <c r="AC49" t="e">
        <f t="shared" ca="1" si="11"/>
        <v>#N/A</v>
      </c>
      <c r="AD49" t="e">
        <f t="shared" ca="1" si="11"/>
        <v>#N/A</v>
      </c>
      <c r="AE49" t="e">
        <f t="shared" ca="1" si="11"/>
        <v>#N/A</v>
      </c>
      <c r="AF49" t="e">
        <f t="shared" ca="1" si="11"/>
        <v>#N/A</v>
      </c>
      <c r="AG49" t="e">
        <f t="shared" ca="1" si="11"/>
        <v>#N/A</v>
      </c>
      <c r="AH49" t="e">
        <f t="shared" ca="1" si="11"/>
        <v>#N/A</v>
      </c>
    </row>
    <row r="50" spans="3:34" x14ac:dyDescent="0.25">
      <c r="C50">
        <f t="shared" ca="1" si="6"/>
        <v>-64</v>
      </c>
      <c r="D50" t="str">
        <f ca="1">UPPER(INDEX(Działania[DZIAŁANIE],MATCH($C50,Działania[ID],0)))</f>
        <v>HALA 7</v>
      </c>
      <c r="E50" t="e">
        <f t="shared" ref="E50:AH50" ca="1" si="12">IF(ISERROR(F38),E38,NA())</f>
        <v>#N/A</v>
      </c>
      <c r="F50" t="e">
        <f t="shared" ca="1" si="12"/>
        <v>#N/A</v>
      </c>
      <c r="G50" t="e">
        <f t="shared" ca="1" si="12"/>
        <v>#N/A</v>
      </c>
      <c r="H50" t="e">
        <f t="shared" ca="1" si="12"/>
        <v>#N/A</v>
      </c>
      <c r="I50" t="e">
        <f t="shared" ca="1" si="12"/>
        <v>#N/A</v>
      </c>
      <c r="J50" t="e">
        <f t="shared" ca="1" si="12"/>
        <v>#N/A</v>
      </c>
      <c r="K50">
        <f t="shared" ca="1" si="12"/>
        <v>5.3000000000000007</v>
      </c>
      <c r="L50" t="e">
        <f t="shared" ca="1" si="12"/>
        <v>#N/A</v>
      </c>
      <c r="M50" t="e">
        <f t="shared" ca="1" si="12"/>
        <v>#N/A</v>
      </c>
      <c r="N50" t="e">
        <f t="shared" ca="1" si="12"/>
        <v>#N/A</v>
      </c>
      <c r="O50" t="e">
        <f t="shared" ca="1" si="12"/>
        <v>#N/A</v>
      </c>
      <c r="P50" t="e">
        <f t="shared" ca="1" si="12"/>
        <v>#N/A</v>
      </c>
      <c r="Q50" t="e">
        <f t="shared" ca="1" si="12"/>
        <v>#N/A</v>
      </c>
      <c r="R50" t="e">
        <f t="shared" ca="1" si="12"/>
        <v>#N/A</v>
      </c>
      <c r="S50" t="e">
        <f t="shared" ca="1" si="12"/>
        <v>#N/A</v>
      </c>
      <c r="T50" t="e">
        <f t="shared" ca="1" si="12"/>
        <v>#N/A</v>
      </c>
      <c r="U50" t="e">
        <f t="shared" ca="1" si="12"/>
        <v>#N/A</v>
      </c>
      <c r="V50" t="e">
        <f t="shared" ca="1" si="12"/>
        <v>#N/A</v>
      </c>
      <c r="W50" t="e">
        <f t="shared" ca="1" si="12"/>
        <v>#N/A</v>
      </c>
      <c r="X50" t="e">
        <f t="shared" ca="1" si="12"/>
        <v>#N/A</v>
      </c>
      <c r="Y50" t="e">
        <f t="shared" ca="1" si="12"/>
        <v>#N/A</v>
      </c>
      <c r="Z50" t="e">
        <f t="shared" ca="1" si="12"/>
        <v>#N/A</v>
      </c>
      <c r="AA50" t="e">
        <f t="shared" ca="1" si="12"/>
        <v>#N/A</v>
      </c>
      <c r="AB50" t="e">
        <f t="shared" ca="1" si="12"/>
        <v>#N/A</v>
      </c>
      <c r="AC50" t="e">
        <f t="shared" ca="1" si="12"/>
        <v>#N/A</v>
      </c>
      <c r="AD50" t="e">
        <f t="shared" ca="1" si="12"/>
        <v>#N/A</v>
      </c>
      <c r="AE50" t="e">
        <f t="shared" ca="1" si="12"/>
        <v>#N/A</v>
      </c>
      <c r="AF50" t="e">
        <f t="shared" ca="1" si="12"/>
        <v>#N/A</v>
      </c>
      <c r="AG50" t="e">
        <f t="shared" ca="1" si="12"/>
        <v>#N/A</v>
      </c>
      <c r="AH50" t="e">
        <f t="shared" ca="1" si="12"/>
        <v>#N/A</v>
      </c>
    </row>
    <row r="51" spans="3:34" x14ac:dyDescent="0.25">
      <c r="C51">
        <f t="shared" ca="1" si="6"/>
        <v>-63</v>
      </c>
      <c r="D51" t="str">
        <f ca="1">UPPER(INDEX(Działania[DZIAŁANIE],MATCH($C51,Działania[ID],0)))</f>
        <v>HALA 8</v>
      </c>
      <c r="E51" t="e">
        <f t="shared" ref="E51:AH51" ca="1" si="13">IF(ISERROR(F39),E39,NA())</f>
        <v>#N/A</v>
      </c>
      <c r="F51" t="e">
        <f t="shared" ca="1" si="13"/>
        <v>#N/A</v>
      </c>
      <c r="G51" t="e">
        <f t="shared" ca="1" si="13"/>
        <v>#N/A</v>
      </c>
      <c r="H51" t="e">
        <f t="shared" ca="1" si="13"/>
        <v>#N/A</v>
      </c>
      <c r="I51" t="e">
        <f t="shared" ca="1" si="13"/>
        <v>#N/A</v>
      </c>
      <c r="J51" t="e">
        <f t="shared" ca="1" si="13"/>
        <v>#N/A</v>
      </c>
      <c r="K51" t="e">
        <f t="shared" ca="1" si="13"/>
        <v>#N/A</v>
      </c>
      <c r="L51" t="e">
        <f t="shared" ca="1" si="13"/>
        <v>#N/A</v>
      </c>
      <c r="M51">
        <f t="shared" ca="1" si="13"/>
        <v>4.3000000000000007</v>
      </c>
      <c r="N51" t="e">
        <f t="shared" ca="1" si="13"/>
        <v>#N/A</v>
      </c>
      <c r="O51" t="e">
        <f t="shared" ca="1" si="13"/>
        <v>#N/A</v>
      </c>
      <c r="P51" t="e">
        <f t="shared" ca="1" si="13"/>
        <v>#N/A</v>
      </c>
      <c r="Q51" t="e">
        <f t="shared" ca="1" si="13"/>
        <v>#N/A</v>
      </c>
      <c r="R51" t="e">
        <f t="shared" ca="1" si="13"/>
        <v>#N/A</v>
      </c>
      <c r="S51" t="e">
        <f t="shared" ca="1" si="13"/>
        <v>#N/A</v>
      </c>
      <c r="T51" t="e">
        <f t="shared" ca="1" si="13"/>
        <v>#N/A</v>
      </c>
      <c r="U51" t="e">
        <f t="shared" ca="1" si="13"/>
        <v>#N/A</v>
      </c>
      <c r="V51" t="e">
        <f t="shared" ca="1" si="13"/>
        <v>#N/A</v>
      </c>
      <c r="W51" t="e">
        <f t="shared" ca="1" si="13"/>
        <v>#N/A</v>
      </c>
      <c r="X51" t="e">
        <f t="shared" ca="1" si="13"/>
        <v>#N/A</v>
      </c>
      <c r="Y51" t="e">
        <f t="shared" ca="1" si="13"/>
        <v>#N/A</v>
      </c>
      <c r="Z51" t="e">
        <f t="shared" ca="1" si="13"/>
        <v>#N/A</v>
      </c>
      <c r="AA51" t="e">
        <f t="shared" ca="1" si="13"/>
        <v>#N/A</v>
      </c>
      <c r="AB51" t="e">
        <f t="shared" ca="1" si="13"/>
        <v>#N/A</v>
      </c>
      <c r="AC51" t="e">
        <f t="shared" ca="1" si="13"/>
        <v>#N/A</v>
      </c>
      <c r="AD51" t="e">
        <f t="shared" ca="1" si="13"/>
        <v>#N/A</v>
      </c>
      <c r="AE51" t="e">
        <f t="shared" ca="1" si="13"/>
        <v>#N/A</v>
      </c>
      <c r="AF51" t="e">
        <f t="shared" ca="1" si="13"/>
        <v>#N/A</v>
      </c>
      <c r="AG51" t="e">
        <f t="shared" ca="1" si="13"/>
        <v>#N/A</v>
      </c>
      <c r="AH51" t="e">
        <f t="shared" ca="1" si="13"/>
        <v>#N/A</v>
      </c>
    </row>
    <row r="52" spans="3:34" x14ac:dyDescent="0.25">
      <c r="C52">
        <f t="shared" ca="1" si="6"/>
        <v>-62</v>
      </c>
      <c r="D52" t="str">
        <f ca="1">UPPER(INDEX(Działania[DZIAŁANIE],MATCH($C52,Działania[ID],0)))</f>
        <v>HALA 9</v>
      </c>
      <c r="E52" t="e">
        <f t="shared" ref="E52:AH52" ca="1" si="14">IF(ISERROR(F40),E40,NA())</f>
        <v>#N/A</v>
      </c>
      <c r="F52" t="e">
        <f t="shared" ca="1" si="14"/>
        <v>#N/A</v>
      </c>
      <c r="G52" t="e">
        <f t="shared" ca="1" si="14"/>
        <v>#N/A</v>
      </c>
      <c r="H52" t="e">
        <f t="shared" ca="1" si="14"/>
        <v>#N/A</v>
      </c>
      <c r="I52" t="e">
        <f t="shared" ca="1" si="14"/>
        <v>#N/A</v>
      </c>
      <c r="J52" t="e">
        <f t="shared" ca="1" si="14"/>
        <v>#N/A</v>
      </c>
      <c r="K52" t="e">
        <f t="shared" ca="1" si="14"/>
        <v>#N/A</v>
      </c>
      <c r="L52" t="e">
        <f t="shared" ca="1" si="14"/>
        <v>#N/A</v>
      </c>
      <c r="M52" t="e">
        <f t="shared" ca="1" si="14"/>
        <v>#N/A</v>
      </c>
      <c r="N52" t="e">
        <f t="shared" ca="1" si="14"/>
        <v>#N/A</v>
      </c>
      <c r="O52">
        <f t="shared" ca="1" si="14"/>
        <v>3.3000000000000007</v>
      </c>
      <c r="P52" t="e">
        <f t="shared" ca="1" si="14"/>
        <v>#N/A</v>
      </c>
      <c r="Q52" t="e">
        <f t="shared" ca="1" si="14"/>
        <v>#N/A</v>
      </c>
      <c r="R52" t="e">
        <f t="shared" ca="1" si="14"/>
        <v>#N/A</v>
      </c>
      <c r="S52" t="e">
        <f t="shared" ca="1" si="14"/>
        <v>#N/A</v>
      </c>
      <c r="T52" t="e">
        <f t="shared" ca="1" si="14"/>
        <v>#N/A</v>
      </c>
      <c r="U52" t="e">
        <f t="shared" ca="1" si="14"/>
        <v>#N/A</v>
      </c>
      <c r="V52" t="e">
        <f t="shared" ca="1" si="14"/>
        <v>#N/A</v>
      </c>
      <c r="W52" t="e">
        <f t="shared" ca="1" si="14"/>
        <v>#N/A</v>
      </c>
      <c r="X52" t="e">
        <f t="shared" ca="1" si="14"/>
        <v>#N/A</v>
      </c>
      <c r="Y52" t="e">
        <f t="shared" ca="1" si="14"/>
        <v>#N/A</v>
      </c>
      <c r="Z52" t="e">
        <f t="shared" ca="1" si="14"/>
        <v>#N/A</v>
      </c>
      <c r="AA52" t="e">
        <f t="shared" ca="1" si="14"/>
        <v>#N/A</v>
      </c>
      <c r="AB52" t="e">
        <f t="shared" ca="1" si="14"/>
        <v>#N/A</v>
      </c>
      <c r="AC52" t="e">
        <f t="shared" ca="1" si="14"/>
        <v>#N/A</v>
      </c>
      <c r="AD52" t="e">
        <f t="shared" ca="1" si="14"/>
        <v>#N/A</v>
      </c>
      <c r="AE52" t="e">
        <f t="shared" ca="1" si="14"/>
        <v>#N/A</v>
      </c>
      <c r="AF52" t="e">
        <f t="shared" ca="1" si="14"/>
        <v>#N/A</v>
      </c>
      <c r="AG52" t="e">
        <f t="shared" ca="1" si="14"/>
        <v>#N/A</v>
      </c>
      <c r="AH52" t="e">
        <f t="shared" ca="1" si="14"/>
        <v>#N/A</v>
      </c>
    </row>
    <row r="55" spans="3:34" x14ac:dyDescent="0.25">
      <c r="E55" s="1">
        <f>E31</f>
        <v>44417</v>
      </c>
      <c r="F55" s="1">
        <f t="shared" ref="F55:AH55" si="15">F31</f>
        <v>44418</v>
      </c>
      <c r="G55" s="1">
        <f t="shared" si="15"/>
        <v>44419</v>
      </c>
      <c r="H55" s="1">
        <f t="shared" si="15"/>
        <v>44420</v>
      </c>
      <c r="I55" s="1">
        <f t="shared" si="15"/>
        <v>44421</v>
      </c>
      <c r="J55" s="1">
        <f t="shared" si="15"/>
        <v>44422</v>
      </c>
      <c r="K55" s="1">
        <f t="shared" si="15"/>
        <v>44423</v>
      </c>
      <c r="L55" s="1">
        <f t="shared" si="15"/>
        <v>44424</v>
      </c>
      <c r="M55" s="1">
        <f t="shared" si="15"/>
        <v>44425</v>
      </c>
      <c r="N55" s="1">
        <f t="shared" si="15"/>
        <v>44426</v>
      </c>
      <c r="O55" s="1">
        <f t="shared" si="15"/>
        <v>44427</v>
      </c>
      <c r="P55" s="1">
        <f t="shared" si="15"/>
        <v>44428</v>
      </c>
      <c r="Q55" s="1">
        <f t="shared" si="15"/>
        <v>44429</v>
      </c>
      <c r="R55" s="1">
        <f t="shared" si="15"/>
        <v>44430</v>
      </c>
      <c r="S55" s="1">
        <f t="shared" si="15"/>
        <v>44431</v>
      </c>
      <c r="T55" s="1">
        <f t="shared" si="15"/>
        <v>44432</v>
      </c>
      <c r="U55" s="1">
        <f t="shared" si="15"/>
        <v>44433</v>
      </c>
      <c r="V55" s="1">
        <f t="shared" si="15"/>
        <v>44434</v>
      </c>
      <c r="W55" s="1">
        <f t="shared" si="15"/>
        <v>44435</v>
      </c>
      <c r="X55" s="1">
        <f t="shared" si="15"/>
        <v>44436</v>
      </c>
      <c r="Y55" s="1">
        <f t="shared" si="15"/>
        <v>44437</v>
      </c>
      <c r="Z55" s="1">
        <f t="shared" si="15"/>
        <v>44438</v>
      </c>
      <c r="AA55" s="1">
        <f t="shared" si="15"/>
        <v>44439</v>
      </c>
      <c r="AB55" s="1">
        <f t="shared" si="15"/>
        <v>44440</v>
      </c>
      <c r="AC55" s="1">
        <f t="shared" si="15"/>
        <v>44441</v>
      </c>
      <c r="AD55" s="1">
        <f t="shared" si="15"/>
        <v>44442</v>
      </c>
      <c r="AE55" s="1">
        <f t="shared" si="15"/>
        <v>44443</v>
      </c>
      <c r="AF55" s="1">
        <f t="shared" si="15"/>
        <v>44444</v>
      </c>
      <c r="AG55" s="1">
        <f t="shared" si="15"/>
        <v>44445</v>
      </c>
      <c r="AH55" s="1">
        <f t="shared" si="15"/>
        <v>44446</v>
      </c>
    </row>
    <row r="56" spans="3:34" x14ac:dyDescent="0.25">
      <c r="D56" t="s">
        <v>19</v>
      </c>
      <c r="E56" t="e">
        <f t="shared" ref="E56:AH56" ca="1" si="16">IF(E55=$D$3,5,NA())</f>
        <v>#N/A</v>
      </c>
      <c r="F56" t="e">
        <f t="shared" ca="1" si="16"/>
        <v>#N/A</v>
      </c>
      <c r="G56" t="e">
        <f t="shared" ca="1" si="16"/>
        <v>#N/A</v>
      </c>
      <c r="H56" t="e">
        <f t="shared" ca="1" si="16"/>
        <v>#N/A</v>
      </c>
      <c r="I56" t="e">
        <f t="shared" ca="1" si="16"/>
        <v>#N/A</v>
      </c>
      <c r="J56" t="e">
        <f t="shared" ca="1" si="16"/>
        <v>#N/A</v>
      </c>
      <c r="K56" t="e">
        <f t="shared" ca="1" si="16"/>
        <v>#N/A</v>
      </c>
      <c r="L56" t="e">
        <f t="shared" ca="1" si="16"/>
        <v>#N/A</v>
      </c>
      <c r="M56" t="e">
        <f t="shared" ca="1" si="16"/>
        <v>#N/A</v>
      </c>
      <c r="N56" t="e">
        <f t="shared" ca="1" si="16"/>
        <v>#N/A</v>
      </c>
      <c r="O56" t="e">
        <f t="shared" ca="1" si="16"/>
        <v>#N/A</v>
      </c>
      <c r="P56" t="e">
        <f t="shared" ca="1" si="16"/>
        <v>#N/A</v>
      </c>
      <c r="Q56" t="e">
        <f t="shared" ca="1" si="16"/>
        <v>#N/A</v>
      </c>
      <c r="R56" t="e">
        <f t="shared" ca="1" si="16"/>
        <v>#N/A</v>
      </c>
      <c r="S56" t="e">
        <f t="shared" ca="1" si="16"/>
        <v>#N/A</v>
      </c>
      <c r="T56" t="e">
        <f t="shared" ca="1" si="16"/>
        <v>#N/A</v>
      </c>
      <c r="U56" t="e">
        <f t="shared" ca="1" si="16"/>
        <v>#N/A</v>
      </c>
      <c r="V56" t="e">
        <f t="shared" ca="1" si="16"/>
        <v>#N/A</v>
      </c>
      <c r="W56" t="e">
        <f t="shared" ca="1" si="16"/>
        <v>#N/A</v>
      </c>
      <c r="X56" t="e">
        <f t="shared" ca="1" si="16"/>
        <v>#N/A</v>
      </c>
      <c r="Y56" t="e">
        <f t="shared" ca="1" si="16"/>
        <v>#N/A</v>
      </c>
      <c r="Z56" t="e">
        <f t="shared" ca="1" si="16"/>
        <v>#N/A</v>
      </c>
      <c r="AA56" t="e">
        <f t="shared" ca="1" si="16"/>
        <v>#N/A</v>
      </c>
      <c r="AB56" t="e">
        <f t="shared" ca="1" si="16"/>
        <v>#N/A</v>
      </c>
      <c r="AC56" t="e">
        <f t="shared" ca="1" si="16"/>
        <v>#N/A</v>
      </c>
      <c r="AD56" t="e">
        <f t="shared" ca="1" si="16"/>
        <v>#N/A</v>
      </c>
      <c r="AE56" t="e">
        <f t="shared" ca="1" si="16"/>
        <v>#N/A</v>
      </c>
      <c r="AF56" t="e">
        <f t="shared" ca="1" si="16"/>
        <v>#N/A</v>
      </c>
      <c r="AG56" t="e">
        <f t="shared" ca="1" si="16"/>
        <v>#N/A</v>
      </c>
      <c r="AH56" t="e">
        <f t="shared" ca="1" si="16"/>
        <v>#N/A</v>
      </c>
    </row>
    <row r="58" spans="3:34" x14ac:dyDescent="0.25">
      <c r="D58" s="11">
        <f>DATE(YEAR(MIN(E55:AH55)),MONTH(MIN(E55:AH55)),1)</f>
        <v>44409</v>
      </c>
      <c r="E58">
        <f>IF(MEDIAN($D58,E$55,EOMONTH($D58,0))=E$55,0.5,NA())</f>
        <v>0.5</v>
      </c>
      <c r="F58">
        <f t="shared" ref="F58:AH58" si="17">IF(MEDIAN($D58,F$55,EOMONTH($D58,0))=F$55,0.5,NA())</f>
        <v>0.5</v>
      </c>
      <c r="G58">
        <f t="shared" si="17"/>
        <v>0.5</v>
      </c>
      <c r="H58">
        <f t="shared" si="17"/>
        <v>0.5</v>
      </c>
      <c r="I58">
        <f t="shared" si="17"/>
        <v>0.5</v>
      </c>
      <c r="J58">
        <f t="shared" si="17"/>
        <v>0.5</v>
      </c>
      <c r="K58">
        <f t="shared" si="17"/>
        <v>0.5</v>
      </c>
      <c r="L58">
        <f t="shared" si="17"/>
        <v>0.5</v>
      </c>
      <c r="M58">
        <f t="shared" si="17"/>
        <v>0.5</v>
      </c>
      <c r="N58">
        <f t="shared" si="17"/>
        <v>0.5</v>
      </c>
      <c r="O58">
        <f t="shared" si="17"/>
        <v>0.5</v>
      </c>
      <c r="P58">
        <f t="shared" si="17"/>
        <v>0.5</v>
      </c>
      <c r="Q58">
        <f t="shared" si="17"/>
        <v>0.5</v>
      </c>
      <c r="R58">
        <f t="shared" si="17"/>
        <v>0.5</v>
      </c>
      <c r="S58">
        <f t="shared" si="17"/>
        <v>0.5</v>
      </c>
      <c r="T58">
        <f t="shared" si="17"/>
        <v>0.5</v>
      </c>
      <c r="U58">
        <f t="shared" si="17"/>
        <v>0.5</v>
      </c>
      <c r="V58">
        <f t="shared" si="17"/>
        <v>0.5</v>
      </c>
      <c r="W58">
        <f t="shared" si="17"/>
        <v>0.5</v>
      </c>
      <c r="X58">
        <f t="shared" si="17"/>
        <v>0.5</v>
      </c>
      <c r="Y58">
        <f t="shared" si="17"/>
        <v>0.5</v>
      </c>
      <c r="Z58">
        <f t="shared" si="17"/>
        <v>0.5</v>
      </c>
      <c r="AA58">
        <f t="shared" si="17"/>
        <v>0.5</v>
      </c>
      <c r="AB58" t="e">
        <f t="shared" si="17"/>
        <v>#N/A</v>
      </c>
      <c r="AC58" t="e">
        <f t="shared" si="17"/>
        <v>#N/A</v>
      </c>
      <c r="AD58" t="e">
        <f t="shared" si="17"/>
        <v>#N/A</v>
      </c>
      <c r="AE58" t="e">
        <f t="shared" si="17"/>
        <v>#N/A</v>
      </c>
      <c r="AF58" t="e">
        <f t="shared" si="17"/>
        <v>#N/A</v>
      </c>
      <c r="AG58" t="e">
        <f t="shared" si="17"/>
        <v>#N/A</v>
      </c>
      <c r="AH58" t="e">
        <f t="shared" si="17"/>
        <v>#N/A</v>
      </c>
    </row>
    <row r="59" spans="3:34" ht="30" x14ac:dyDescent="0.25">
      <c r="D59" s="11" t="str">
        <f>TEXT(D58,"mmm rrrr") &amp; " - Górny pasek"</f>
        <v>sie 2021 - Górny pasek</v>
      </c>
      <c r="E59">
        <f>E58+12.5</f>
        <v>13</v>
      </c>
      <c r="F59">
        <f t="shared" ref="F59:AH59" si="18">F58+12.5</f>
        <v>13</v>
      </c>
      <c r="G59">
        <f t="shared" si="18"/>
        <v>13</v>
      </c>
      <c r="H59">
        <f t="shared" si="18"/>
        <v>13</v>
      </c>
      <c r="I59">
        <f t="shared" si="18"/>
        <v>13</v>
      </c>
      <c r="J59">
        <f t="shared" si="18"/>
        <v>13</v>
      </c>
      <c r="K59">
        <f t="shared" si="18"/>
        <v>13</v>
      </c>
      <c r="L59">
        <f t="shared" si="18"/>
        <v>13</v>
      </c>
      <c r="M59">
        <f t="shared" si="18"/>
        <v>13</v>
      </c>
      <c r="N59">
        <f t="shared" si="18"/>
        <v>13</v>
      </c>
      <c r="O59">
        <f t="shared" si="18"/>
        <v>13</v>
      </c>
      <c r="P59">
        <f t="shared" si="18"/>
        <v>13</v>
      </c>
      <c r="Q59">
        <f t="shared" si="18"/>
        <v>13</v>
      </c>
      <c r="R59">
        <f t="shared" si="18"/>
        <v>13</v>
      </c>
      <c r="S59">
        <f t="shared" si="18"/>
        <v>13</v>
      </c>
      <c r="T59">
        <f t="shared" si="18"/>
        <v>13</v>
      </c>
      <c r="U59">
        <f t="shared" si="18"/>
        <v>13</v>
      </c>
      <c r="V59">
        <f t="shared" si="18"/>
        <v>13</v>
      </c>
      <c r="W59">
        <f t="shared" si="18"/>
        <v>13</v>
      </c>
      <c r="X59">
        <f t="shared" si="18"/>
        <v>13</v>
      </c>
      <c r="Y59">
        <f t="shared" si="18"/>
        <v>13</v>
      </c>
      <c r="Z59">
        <f t="shared" si="18"/>
        <v>13</v>
      </c>
      <c r="AA59">
        <f t="shared" si="18"/>
        <v>13</v>
      </c>
      <c r="AB59" t="e">
        <f t="shared" si="18"/>
        <v>#N/A</v>
      </c>
      <c r="AC59" t="e">
        <f t="shared" si="18"/>
        <v>#N/A</v>
      </c>
      <c r="AD59" t="e">
        <f t="shared" si="18"/>
        <v>#N/A</v>
      </c>
      <c r="AE59" t="e">
        <f t="shared" si="18"/>
        <v>#N/A</v>
      </c>
      <c r="AF59" t="e">
        <f t="shared" si="18"/>
        <v>#N/A</v>
      </c>
      <c r="AG59" t="e">
        <f t="shared" si="18"/>
        <v>#N/A</v>
      </c>
      <c r="AH59" t="e">
        <f t="shared" si="18"/>
        <v>#N/A</v>
      </c>
    </row>
    <row r="60" spans="3:34" x14ac:dyDescent="0.25">
      <c r="D60" s="9"/>
    </row>
    <row r="61" spans="3:34" x14ac:dyDescent="0.25">
      <c r="D61" s="11">
        <f>EOMONTH(D58,0)+1</f>
        <v>44440</v>
      </c>
      <c r="E61" t="e">
        <f>IF(MEDIAN($D61,E$55,EOMONTH($D61,0))=E$55,0.5,NA())</f>
        <v>#N/A</v>
      </c>
      <c r="F61" t="e">
        <f t="shared" ref="F61:AH61" si="19">IF(MEDIAN($D61,F$55,EOMONTH($D61,0))=F$55,0.5,NA())</f>
        <v>#N/A</v>
      </c>
      <c r="G61" t="e">
        <f t="shared" si="19"/>
        <v>#N/A</v>
      </c>
      <c r="H61" t="e">
        <f t="shared" si="19"/>
        <v>#N/A</v>
      </c>
      <c r="I61" t="e">
        <f t="shared" si="19"/>
        <v>#N/A</v>
      </c>
      <c r="J61" t="e">
        <f t="shared" si="19"/>
        <v>#N/A</v>
      </c>
      <c r="K61" t="e">
        <f t="shared" si="19"/>
        <v>#N/A</v>
      </c>
      <c r="L61" t="e">
        <f t="shared" si="19"/>
        <v>#N/A</v>
      </c>
      <c r="M61" t="e">
        <f t="shared" si="19"/>
        <v>#N/A</v>
      </c>
      <c r="N61" t="e">
        <f t="shared" si="19"/>
        <v>#N/A</v>
      </c>
      <c r="O61" t="e">
        <f t="shared" si="19"/>
        <v>#N/A</v>
      </c>
      <c r="P61" t="e">
        <f t="shared" si="19"/>
        <v>#N/A</v>
      </c>
      <c r="Q61" t="e">
        <f t="shared" si="19"/>
        <v>#N/A</v>
      </c>
      <c r="R61" t="e">
        <f t="shared" si="19"/>
        <v>#N/A</v>
      </c>
      <c r="S61" t="e">
        <f t="shared" si="19"/>
        <v>#N/A</v>
      </c>
      <c r="T61" t="e">
        <f t="shared" si="19"/>
        <v>#N/A</v>
      </c>
      <c r="U61" t="e">
        <f t="shared" si="19"/>
        <v>#N/A</v>
      </c>
      <c r="V61" t="e">
        <f t="shared" si="19"/>
        <v>#N/A</v>
      </c>
      <c r="W61" t="e">
        <f t="shared" si="19"/>
        <v>#N/A</v>
      </c>
      <c r="X61" t="e">
        <f t="shared" si="19"/>
        <v>#N/A</v>
      </c>
      <c r="Y61" t="e">
        <f t="shared" si="19"/>
        <v>#N/A</v>
      </c>
      <c r="Z61" t="e">
        <f t="shared" si="19"/>
        <v>#N/A</v>
      </c>
      <c r="AA61" t="e">
        <f t="shared" si="19"/>
        <v>#N/A</v>
      </c>
      <c r="AB61">
        <f t="shared" si="19"/>
        <v>0.5</v>
      </c>
      <c r="AC61">
        <f t="shared" si="19"/>
        <v>0.5</v>
      </c>
      <c r="AD61">
        <f t="shared" si="19"/>
        <v>0.5</v>
      </c>
      <c r="AE61">
        <f t="shared" si="19"/>
        <v>0.5</v>
      </c>
      <c r="AF61">
        <f t="shared" si="19"/>
        <v>0.5</v>
      </c>
      <c r="AG61">
        <f t="shared" si="19"/>
        <v>0.5</v>
      </c>
      <c r="AH61">
        <f t="shared" si="19"/>
        <v>0.5</v>
      </c>
    </row>
    <row r="62" spans="3:34" ht="30" x14ac:dyDescent="0.25">
      <c r="D62" s="11" t="str">
        <f>TEXT(D61,"mmm rrrr") &amp; " - Górny pasek"</f>
        <v>wrz 2021 - Górny pasek</v>
      </c>
      <c r="E62" t="e">
        <f>E61+12.5</f>
        <v>#N/A</v>
      </c>
      <c r="F62" t="e">
        <f t="shared" ref="F62:AH62" si="20">F61+12.5</f>
        <v>#N/A</v>
      </c>
      <c r="G62" t="e">
        <f t="shared" si="20"/>
        <v>#N/A</v>
      </c>
      <c r="H62" t="e">
        <f t="shared" si="20"/>
        <v>#N/A</v>
      </c>
      <c r="I62" t="e">
        <f t="shared" si="20"/>
        <v>#N/A</v>
      </c>
      <c r="J62" t="e">
        <f t="shared" si="20"/>
        <v>#N/A</v>
      </c>
      <c r="K62" t="e">
        <f t="shared" si="20"/>
        <v>#N/A</v>
      </c>
      <c r="L62" t="e">
        <f t="shared" si="20"/>
        <v>#N/A</v>
      </c>
      <c r="M62" t="e">
        <f t="shared" si="20"/>
        <v>#N/A</v>
      </c>
      <c r="N62" t="e">
        <f t="shared" si="20"/>
        <v>#N/A</v>
      </c>
      <c r="O62" t="e">
        <f t="shared" si="20"/>
        <v>#N/A</v>
      </c>
      <c r="P62" t="e">
        <f t="shared" si="20"/>
        <v>#N/A</v>
      </c>
      <c r="Q62" t="e">
        <f t="shared" si="20"/>
        <v>#N/A</v>
      </c>
      <c r="R62" t="e">
        <f t="shared" si="20"/>
        <v>#N/A</v>
      </c>
      <c r="S62" t="e">
        <f t="shared" si="20"/>
        <v>#N/A</v>
      </c>
      <c r="T62" t="e">
        <f t="shared" si="20"/>
        <v>#N/A</v>
      </c>
      <c r="U62" t="e">
        <f t="shared" si="20"/>
        <v>#N/A</v>
      </c>
      <c r="V62" t="e">
        <f t="shared" si="20"/>
        <v>#N/A</v>
      </c>
      <c r="W62" t="e">
        <f t="shared" si="20"/>
        <v>#N/A</v>
      </c>
      <c r="X62" t="e">
        <f t="shared" si="20"/>
        <v>#N/A</v>
      </c>
      <c r="Y62" t="e">
        <f t="shared" si="20"/>
        <v>#N/A</v>
      </c>
      <c r="Z62" t="e">
        <f t="shared" si="20"/>
        <v>#N/A</v>
      </c>
      <c r="AA62" t="e">
        <f t="shared" si="20"/>
        <v>#N/A</v>
      </c>
      <c r="AB62">
        <f t="shared" si="20"/>
        <v>13</v>
      </c>
      <c r="AC62">
        <f t="shared" si="20"/>
        <v>13</v>
      </c>
      <c r="AD62">
        <f t="shared" si="20"/>
        <v>13</v>
      </c>
      <c r="AE62">
        <f t="shared" si="20"/>
        <v>13</v>
      </c>
      <c r="AF62">
        <f t="shared" si="20"/>
        <v>13</v>
      </c>
      <c r="AG62">
        <f t="shared" si="20"/>
        <v>13</v>
      </c>
      <c r="AH62">
        <f t="shared" si="20"/>
        <v>13</v>
      </c>
    </row>
    <row r="63" spans="3:34" x14ac:dyDescent="0.25">
      <c r="D63" s="9"/>
    </row>
    <row r="64" spans="3:34" x14ac:dyDescent="0.25">
      <c r="D64" s="9"/>
    </row>
    <row r="65" spans="4:34" x14ac:dyDescent="0.25">
      <c r="D65" s="11">
        <f>D58+1</f>
        <v>44410</v>
      </c>
      <c r="E65" t="e">
        <f>IF(MEDIAN($D65,E$55)=E$55,0.5,NA())</f>
        <v>#N/A</v>
      </c>
      <c r="F65" t="e">
        <f t="shared" ref="F65:AH66" si="21">IF(MEDIAN($D65,F$55)=F$55,0.5,NA())</f>
        <v>#N/A</v>
      </c>
      <c r="G65" t="e">
        <f t="shared" si="21"/>
        <v>#N/A</v>
      </c>
      <c r="H65" t="e">
        <f t="shared" si="21"/>
        <v>#N/A</v>
      </c>
      <c r="I65" t="e">
        <f t="shared" si="21"/>
        <v>#N/A</v>
      </c>
      <c r="J65" t="e">
        <f t="shared" si="21"/>
        <v>#N/A</v>
      </c>
      <c r="K65" t="e">
        <f t="shared" si="21"/>
        <v>#N/A</v>
      </c>
      <c r="L65" t="e">
        <f t="shared" si="21"/>
        <v>#N/A</v>
      </c>
      <c r="M65" t="e">
        <f t="shared" si="21"/>
        <v>#N/A</v>
      </c>
      <c r="N65" t="e">
        <f t="shared" si="21"/>
        <v>#N/A</v>
      </c>
      <c r="O65" t="e">
        <f t="shared" si="21"/>
        <v>#N/A</v>
      </c>
      <c r="P65" t="e">
        <f t="shared" si="21"/>
        <v>#N/A</v>
      </c>
      <c r="Q65" t="e">
        <f t="shared" si="21"/>
        <v>#N/A</v>
      </c>
      <c r="R65" t="e">
        <f t="shared" si="21"/>
        <v>#N/A</v>
      </c>
      <c r="S65" t="e">
        <f t="shared" si="21"/>
        <v>#N/A</v>
      </c>
      <c r="T65" t="e">
        <f t="shared" si="21"/>
        <v>#N/A</v>
      </c>
      <c r="U65" t="e">
        <f t="shared" si="21"/>
        <v>#N/A</v>
      </c>
      <c r="V65" t="e">
        <f t="shared" si="21"/>
        <v>#N/A</v>
      </c>
      <c r="W65" t="e">
        <f t="shared" si="21"/>
        <v>#N/A</v>
      </c>
      <c r="X65" t="e">
        <f t="shared" si="21"/>
        <v>#N/A</v>
      </c>
      <c r="Y65" t="e">
        <f t="shared" si="21"/>
        <v>#N/A</v>
      </c>
      <c r="Z65" t="e">
        <f t="shared" si="21"/>
        <v>#N/A</v>
      </c>
      <c r="AA65" t="e">
        <f t="shared" si="21"/>
        <v>#N/A</v>
      </c>
      <c r="AB65" t="e">
        <f t="shared" si="21"/>
        <v>#N/A</v>
      </c>
      <c r="AC65" t="e">
        <f t="shared" si="21"/>
        <v>#N/A</v>
      </c>
      <c r="AD65" t="e">
        <f t="shared" si="21"/>
        <v>#N/A</v>
      </c>
      <c r="AE65" t="e">
        <f t="shared" si="21"/>
        <v>#N/A</v>
      </c>
      <c r="AF65" t="e">
        <f t="shared" si="21"/>
        <v>#N/A</v>
      </c>
      <c r="AG65" t="e">
        <f t="shared" si="21"/>
        <v>#N/A</v>
      </c>
      <c r="AH65" t="e">
        <f t="shared" si="21"/>
        <v>#N/A</v>
      </c>
    </row>
    <row r="66" spans="4:34" x14ac:dyDescent="0.25">
      <c r="D66" s="11">
        <f>D61+1</f>
        <v>44441</v>
      </c>
      <c r="E66" t="e">
        <f>IF(MEDIAN($D66,E$55)=E$55,0.5,NA())</f>
        <v>#N/A</v>
      </c>
      <c r="F66" t="e">
        <f t="shared" si="21"/>
        <v>#N/A</v>
      </c>
      <c r="G66" t="e">
        <f t="shared" si="21"/>
        <v>#N/A</v>
      </c>
      <c r="H66" t="e">
        <f t="shared" si="21"/>
        <v>#N/A</v>
      </c>
      <c r="I66" t="e">
        <f t="shared" si="21"/>
        <v>#N/A</v>
      </c>
      <c r="J66" t="e">
        <f t="shared" si="21"/>
        <v>#N/A</v>
      </c>
      <c r="K66" t="e">
        <f t="shared" si="21"/>
        <v>#N/A</v>
      </c>
      <c r="L66" t="e">
        <f t="shared" si="21"/>
        <v>#N/A</v>
      </c>
      <c r="M66" t="e">
        <f t="shared" si="21"/>
        <v>#N/A</v>
      </c>
      <c r="N66" t="e">
        <f t="shared" si="21"/>
        <v>#N/A</v>
      </c>
      <c r="O66" t="e">
        <f t="shared" si="21"/>
        <v>#N/A</v>
      </c>
      <c r="P66" t="e">
        <f t="shared" si="21"/>
        <v>#N/A</v>
      </c>
      <c r="Q66" t="e">
        <f t="shared" si="21"/>
        <v>#N/A</v>
      </c>
      <c r="R66" t="e">
        <f t="shared" si="21"/>
        <v>#N/A</v>
      </c>
      <c r="S66" t="e">
        <f t="shared" si="21"/>
        <v>#N/A</v>
      </c>
      <c r="T66" t="e">
        <f t="shared" si="21"/>
        <v>#N/A</v>
      </c>
      <c r="U66" t="e">
        <f t="shared" si="21"/>
        <v>#N/A</v>
      </c>
      <c r="V66" t="e">
        <f t="shared" si="21"/>
        <v>#N/A</v>
      </c>
      <c r="W66" t="e">
        <f t="shared" si="21"/>
        <v>#N/A</v>
      </c>
      <c r="X66" t="e">
        <f t="shared" si="21"/>
        <v>#N/A</v>
      </c>
      <c r="Y66" t="e">
        <f t="shared" si="21"/>
        <v>#N/A</v>
      </c>
      <c r="Z66" t="e">
        <f t="shared" si="21"/>
        <v>#N/A</v>
      </c>
      <c r="AA66" t="e">
        <f t="shared" si="21"/>
        <v>#N/A</v>
      </c>
      <c r="AB66" t="e">
        <f t="shared" si="21"/>
        <v>#N/A</v>
      </c>
      <c r="AC66">
        <f t="shared" si="21"/>
        <v>0.5</v>
      </c>
      <c r="AD66" t="e">
        <f t="shared" si="21"/>
        <v>#N/A</v>
      </c>
      <c r="AE66" t="e">
        <f t="shared" si="21"/>
        <v>#N/A</v>
      </c>
      <c r="AF66" t="e">
        <f t="shared" si="21"/>
        <v>#N/A</v>
      </c>
      <c r="AG66" t="e">
        <f t="shared" si="21"/>
        <v>#N/A</v>
      </c>
      <c r="AH66" t="e">
        <f t="shared" si="21"/>
        <v>#N/A</v>
      </c>
    </row>
    <row r="69" spans="4:34" x14ac:dyDescent="0.25">
      <c r="E69">
        <v>2.2999999999999998</v>
      </c>
      <c r="F69">
        <f>E69</f>
        <v>2.2999999999999998</v>
      </c>
      <c r="G69">
        <f t="shared" ref="G69:AH71" si="22">F69</f>
        <v>2.2999999999999998</v>
      </c>
      <c r="H69">
        <f t="shared" si="22"/>
        <v>2.2999999999999998</v>
      </c>
      <c r="I69">
        <f t="shared" si="22"/>
        <v>2.2999999999999998</v>
      </c>
      <c r="J69">
        <f t="shared" si="22"/>
        <v>2.2999999999999998</v>
      </c>
      <c r="K69">
        <f t="shared" si="22"/>
        <v>2.2999999999999998</v>
      </c>
      <c r="L69">
        <f t="shared" si="22"/>
        <v>2.2999999999999998</v>
      </c>
      <c r="M69">
        <f t="shared" si="22"/>
        <v>2.2999999999999998</v>
      </c>
      <c r="N69">
        <f t="shared" si="22"/>
        <v>2.2999999999999998</v>
      </c>
      <c r="O69">
        <f t="shared" si="22"/>
        <v>2.2999999999999998</v>
      </c>
      <c r="P69">
        <f t="shared" si="22"/>
        <v>2.2999999999999998</v>
      </c>
      <c r="Q69">
        <f t="shared" si="22"/>
        <v>2.2999999999999998</v>
      </c>
      <c r="R69">
        <f t="shared" si="22"/>
        <v>2.2999999999999998</v>
      </c>
      <c r="S69">
        <f t="shared" si="22"/>
        <v>2.2999999999999998</v>
      </c>
      <c r="T69">
        <f t="shared" si="22"/>
        <v>2.2999999999999998</v>
      </c>
      <c r="U69">
        <f t="shared" si="22"/>
        <v>2.2999999999999998</v>
      </c>
      <c r="V69">
        <f t="shared" si="22"/>
        <v>2.2999999999999998</v>
      </c>
      <c r="W69">
        <f t="shared" si="22"/>
        <v>2.2999999999999998</v>
      </c>
      <c r="X69">
        <f t="shared" si="22"/>
        <v>2.2999999999999998</v>
      </c>
      <c r="Y69">
        <f t="shared" si="22"/>
        <v>2.2999999999999998</v>
      </c>
      <c r="Z69">
        <f t="shared" si="22"/>
        <v>2.2999999999999998</v>
      </c>
      <c r="AA69">
        <f t="shared" si="22"/>
        <v>2.2999999999999998</v>
      </c>
      <c r="AB69">
        <f t="shared" si="22"/>
        <v>2.2999999999999998</v>
      </c>
      <c r="AC69">
        <f t="shared" si="22"/>
        <v>2.2999999999999998</v>
      </c>
      <c r="AD69">
        <f t="shared" si="22"/>
        <v>2.2999999999999998</v>
      </c>
      <c r="AE69">
        <f t="shared" si="22"/>
        <v>2.2999999999999998</v>
      </c>
      <c r="AF69">
        <f t="shared" si="22"/>
        <v>2.2999999999999998</v>
      </c>
      <c r="AG69">
        <f t="shared" si="22"/>
        <v>2.2999999999999998</v>
      </c>
      <c r="AH69">
        <f t="shared" si="22"/>
        <v>2.2999999999999998</v>
      </c>
    </row>
    <row r="70" spans="4:34" x14ac:dyDescent="0.25">
      <c r="D70">
        <v>3</v>
      </c>
      <c r="E70" t="str">
        <f>LEFT(UPPER(TEXT(E55,"ddd")),$D70)</f>
        <v>PON</v>
      </c>
      <c r="F70" t="str">
        <f t="shared" ref="F70:AH70" si="23">LEFT(UPPER(TEXT(F55,"ddd")),$D70)</f>
        <v>WT</v>
      </c>
      <c r="G70" t="str">
        <f t="shared" si="23"/>
        <v>ŚR</v>
      </c>
      <c r="H70" t="str">
        <f t="shared" si="23"/>
        <v>CZW</v>
      </c>
      <c r="I70" t="str">
        <f t="shared" si="23"/>
        <v>PT</v>
      </c>
      <c r="J70" t="str">
        <f t="shared" si="23"/>
        <v>SOB</v>
      </c>
      <c r="K70" t="str">
        <f t="shared" si="23"/>
        <v>NIE</v>
      </c>
      <c r="L70" t="str">
        <f t="shared" si="23"/>
        <v>PON</v>
      </c>
      <c r="M70" t="str">
        <f t="shared" si="23"/>
        <v>WT</v>
      </c>
      <c r="N70" t="str">
        <f t="shared" si="23"/>
        <v>ŚR</v>
      </c>
      <c r="O70" t="str">
        <f t="shared" si="23"/>
        <v>CZW</v>
      </c>
      <c r="P70" t="str">
        <f t="shared" si="23"/>
        <v>PT</v>
      </c>
      <c r="Q70" t="str">
        <f t="shared" si="23"/>
        <v>SOB</v>
      </c>
      <c r="R70" t="str">
        <f t="shared" si="23"/>
        <v>NIE</v>
      </c>
      <c r="S70" t="str">
        <f t="shared" si="23"/>
        <v>PON</v>
      </c>
      <c r="T70" t="str">
        <f t="shared" si="23"/>
        <v>WT</v>
      </c>
      <c r="U70" t="str">
        <f t="shared" si="23"/>
        <v>ŚR</v>
      </c>
      <c r="V70" t="str">
        <f t="shared" si="23"/>
        <v>CZW</v>
      </c>
      <c r="W70" t="str">
        <f t="shared" si="23"/>
        <v>PT</v>
      </c>
      <c r="X70" t="str">
        <f t="shared" si="23"/>
        <v>SOB</v>
      </c>
      <c r="Y70" t="str">
        <f t="shared" si="23"/>
        <v>NIE</v>
      </c>
      <c r="Z70" t="str">
        <f t="shared" si="23"/>
        <v>PON</v>
      </c>
      <c r="AA70" t="str">
        <f t="shared" si="23"/>
        <v>WT</v>
      </c>
      <c r="AB70" t="str">
        <f t="shared" si="23"/>
        <v>ŚR</v>
      </c>
      <c r="AC70" t="str">
        <f t="shared" si="23"/>
        <v>CZW</v>
      </c>
      <c r="AD70" t="str">
        <f t="shared" si="23"/>
        <v>PT</v>
      </c>
      <c r="AE70" t="str">
        <f t="shared" si="23"/>
        <v>SOB</v>
      </c>
      <c r="AF70" t="str">
        <f t="shared" si="23"/>
        <v>NIE</v>
      </c>
      <c r="AG70" t="str">
        <f t="shared" si="23"/>
        <v>PON</v>
      </c>
      <c r="AH70" t="str">
        <f t="shared" si="23"/>
        <v>WT</v>
      </c>
    </row>
    <row r="71" spans="4:34" x14ac:dyDescent="0.25">
      <c r="E71">
        <v>1.3</v>
      </c>
      <c r="F71">
        <f>E71</f>
        <v>1.3</v>
      </c>
      <c r="G71">
        <f t="shared" si="22"/>
        <v>1.3</v>
      </c>
      <c r="H71">
        <f t="shared" si="22"/>
        <v>1.3</v>
      </c>
      <c r="I71">
        <f t="shared" si="22"/>
        <v>1.3</v>
      </c>
      <c r="J71">
        <f t="shared" si="22"/>
        <v>1.3</v>
      </c>
      <c r="K71">
        <f t="shared" si="22"/>
        <v>1.3</v>
      </c>
      <c r="L71">
        <f t="shared" si="22"/>
        <v>1.3</v>
      </c>
      <c r="M71">
        <f t="shared" si="22"/>
        <v>1.3</v>
      </c>
      <c r="N71">
        <f t="shared" si="22"/>
        <v>1.3</v>
      </c>
      <c r="O71">
        <f t="shared" si="22"/>
        <v>1.3</v>
      </c>
      <c r="P71">
        <f t="shared" si="22"/>
        <v>1.3</v>
      </c>
      <c r="Q71">
        <f t="shared" si="22"/>
        <v>1.3</v>
      </c>
      <c r="R71">
        <f t="shared" si="22"/>
        <v>1.3</v>
      </c>
      <c r="S71">
        <f t="shared" si="22"/>
        <v>1.3</v>
      </c>
      <c r="T71">
        <f t="shared" si="22"/>
        <v>1.3</v>
      </c>
      <c r="U71">
        <f t="shared" si="22"/>
        <v>1.3</v>
      </c>
      <c r="V71">
        <f t="shared" si="22"/>
        <v>1.3</v>
      </c>
      <c r="W71">
        <f t="shared" si="22"/>
        <v>1.3</v>
      </c>
      <c r="X71">
        <f t="shared" si="22"/>
        <v>1.3</v>
      </c>
      <c r="Y71">
        <f t="shared" si="22"/>
        <v>1.3</v>
      </c>
      <c r="Z71">
        <f t="shared" si="22"/>
        <v>1.3</v>
      </c>
      <c r="AA71">
        <f t="shared" si="22"/>
        <v>1.3</v>
      </c>
      <c r="AB71">
        <f t="shared" si="22"/>
        <v>1.3</v>
      </c>
      <c r="AC71">
        <f t="shared" si="22"/>
        <v>1.3</v>
      </c>
      <c r="AD71">
        <f t="shared" si="22"/>
        <v>1.3</v>
      </c>
      <c r="AE71">
        <f t="shared" si="22"/>
        <v>1.3</v>
      </c>
      <c r="AF71">
        <f t="shared" si="22"/>
        <v>1.3</v>
      </c>
      <c r="AG71">
        <f t="shared" si="22"/>
        <v>1.3</v>
      </c>
      <c r="AH71">
        <f t="shared" si="22"/>
        <v>1.3</v>
      </c>
    </row>
    <row r="72" spans="4:34" x14ac:dyDescent="0.25">
      <c r="E72" t="str">
        <f>TEXT(E55,"dd")</f>
        <v>09</v>
      </c>
      <c r="F72" t="str">
        <f t="shared" ref="F72:AH72" si="24">TEXT(F55,"dd")</f>
        <v>10</v>
      </c>
      <c r="G72" t="str">
        <f t="shared" si="24"/>
        <v>11</v>
      </c>
      <c r="H72" t="str">
        <f t="shared" si="24"/>
        <v>12</v>
      </c>
      <c r="I72" t="str">
        <f t="shared" si="24"/>
        <v>13</v>
      </c>
      <c r="J72" t="str">
        <f t="shared" si="24"/>
        <v>14</v>
      </c>
      <c r="K72" t="str">
        <f t="shared" si="24"/>
        <v>15</v>
      </c>
      <c r="L72" t="str">
        <f t="shared" si="24"/>
        <v>16</v>
      </c>
      <c r="M72" t="str">
        <f t="shared" si="24"/>
        <v>17</v>
      </c>
      <c r="N72" t="str">
        <f t="shared" si="24"/>
        <v>18</v>
      </c>
      <c r="O72" t="str">
        <f t="shared" si="24"/>
        <v>19</v>
      </c>
      <c r="P72" t="str">
        <f t="shared" si="24"/>
        <v>20</v>
      </c>
      <c r="Q72" t="str">
        <f t="shared" si="24"/>
        <v>21</v>
      </c>
      <c r="R72" t="str">
        <f t="shared" si="24"/>
        <v>22</v>
      </c>
      <c r="S72" t="str">
        <f t="shared" si="24"/>
        <v>23</v>
      </c>
      <c r="T72" t="str">
        <f t="shared" si="24"/>
        <v>24</v>
      </c>
      <c r="U72" t="str">
        <f t="shared" si="24"/>
        <v>25</v>
      </c>
      <c r="V72" t="str">
        <f t="shared" si="24"/>
        <v>26</v>
      </c>
      <c r="W72" t="str">
        <f t="shared" si="24"/>
        <v>27</v>
      </c>
      <c r="X72" t="str">
        <f t="shared" si="24"/>
        <v>28</v>
      </c>
      <c r="Y72" t="str">
        <f t="shared" si="24"/>
        <v>29</v>
      </c>
      <c r="Z72" t="str">
        <f t="shared" si="24"/>
        <v>30</v>
      </c>
      <c r="AA72" t="str">
        <f t="shared" si="24"/>
        <v>31</v>
      </c>
      <c r="AB72" t="str">
        <f t="shared" si="24"/>
        <v>01</v>
      </c>
      <c r="AC72" t="str">
        <f t="shared" si="24"/>
        <v>02</v>
      </c>
      <c r="AD72" t="str">
        <f t="shared" si="24"/>
        <v>03</v>
      </c>
      <c r="AE72" t="str">
        <f t="shared" si="24"/>
        <v>04</v>
      </c>
      <c r="AF72" t="str">
        <f t="shared" si="24"/>
        <v>05</v>
      </c>
      <c r="AG72" t="str">
        <f t="shared" si="24"/>
        <v>06</v>
      </c>
      <c r="AH72" t="str">
        <f t="shared" si="24"/>
        <v>07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11D93F-21D3-4821-9768-A0F99C41A8EB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16c05727-aa75-4e4a-9b5f-8a80a1165891"/>
    <ds:schemaRef ds:uri="http://www.w3.org/XML/1998/namespace"/>
    <ds:schemaRef ds:uri="http://purl.org/dc/dcmitype/"/>
    <ds:schemaRef ds:uri="http://schemas.microsoft.com/office/infopath/2007/PartnerControls"/>
    <ds:schemaRef ds:uri="71af3243-3dd4-4a8d-8c0d-dd76da1f02a5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B5BB6EA-B4A9-4FD0-A581-32FE787E0D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TM02930043</Templat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7</vt:i4>
      </vt:variant>
    </vt:vector>
  </HeadingPairs>
  <TitlesOfParts>
    <vt:vector size="9" baseType="lpstr">
      <vt:lpstr>TDP</vt:lpstr>
      <vt:lpstr>obliczenia</vt:lpstr>
      <vt:lpstr>Data_rozpoczęcia</vt:lpstr>
      <vt:lpstr>Okno_Data_rozpoczęcia</vt:lpstr>
      <vt:lpstr>Okno_Dni</vt:lpstr>
      <vt:lpstr>Okno_Przesunięcie</vt:lpstr>
      <vt:lpstr>Region_tytułu_wiersza1..D3</vt:lpstr>
      <vt:lpstr>Tytuł1</vt:lpstr>
      <vt:lpstr>TDP!Tytuły_wydruku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/>
  <cp:lastModifiedBy/>
  <dcterms:created xsi:type="dcterms:W3CDTF">2019-07-05T13:10:48Z</dcterms:created>
  <dcterms:modified xsi:type="dcterms:W3CDTF">2021-05-12T11:01:21Z</dcterms:modified>
</cp:coreProperties>
</file>